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drawings/drawing17.xml" ContentType="application/vnd.openxmlformats-officedocument.drawing+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drawings/drawing35.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xl/drawings/drawing33.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xml"/>
  <Override PartName="/xl/drawings/drawing31.xml" ContentType="application/vnd.openxmlformats-officedocument.drawing+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drawings/drawing32.xml" ContentType="application/vnd.openxmlformats-officedocument.drawing+xml"/>
  <Override PartName="/xl/drawings/drawing12.xml" ContentType="application/vnd.openxmlformats-officedocument.drawing+xml"/>
  <Override PartName="/xl/drawings/drawing21.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545" windowWidth="11880" windowHeight="6150"/>
  </bookViews>
  <sheets>
    <sheet name="Table of Contents" sheetId="36" r:id="rId1"/>
    <sheet name="A" sheetId="1" r:id="rId2"/>
    <sheet name="B" sheetId="37" r:id="rId3"/>
    <sheet name="C" sheetId="26" r:id="rId4"/>
    <sheet name="D" sheetId="27" r:id="rId5"/>
    <sheet name="E" sheetId="28" r:id="rId6"/>
    <sheet name="F" sheetId="29" r:id="rId7"/>
    <sheet name="G" sheetId="30" r:id="rId8"/>
    <sheet name="H" sheetId="31" r:id="rId9"/>
    <sheet name="I" sheetId="32" r:id="rId10"/>
    <sheet name="J" sheetId="33" r:id="rId11"/>
    <sheet name="B CAS" sheetId="13" r:id="rId12"/>
    <sheet name="B CAPS" sheetId="14" r:id="rId13"/>
    <sheet name="B GS" sheetId="15" r:id="rId14"/>
    <sheet name="B SEM" sheetId="2" r:id="rId15"/>
    <sheet name="B CAS-CAPS-GS Only" sheetId="25" r:id="rId16"/>
    <sheet name="C CAS" sheetId="16" r:id="rId17"/>
    <sheet name="C CAPS" sheetId="3" r:id="rId18"/>
    <sheet name="D CAS" sheetId="17" r:id="rId19"/>
    <sheet name="D CAPS" sheetId="5" r:id="rId20"/>
    <sheet name="E CAS" sheetId="18" r:id="rId21"/>
    <sheet name="E CAPS" sheetId="4" r:id="rId22"/>
    <sheet name="F CAS" sheetId="19" r:id="rId23"/>
    <sheet name="F CAPS" sheetId="6" r:id="rId24"/>
    <sheet name="G CAS" sheetId="7" r:id="rId25"/>
    <sheet name="H CAS" sheetId="8" r:id="rId26"/>
    <sheet name="I CAS" sheetId="20" r:id="rId27"/>
    <sheet name="I CAPS" sheetId="21" r:id="rId28"/>
    <sheet name="I GS" sheetId="22" r:id="rId29"/>
    <sheet name="I SEM" sheetId="9" r:id="rId30"/>
    <sheet name="I CAS-CAPS-GS only" sheetId="34" r:id="rId31"/>
    <sheet name="J CAS" sheetId="23" r:id="rId32"/>
    <sheet name="J CAPS" sheetId="24" r:id="rId33"/>
    <sheet name="CDS-CHANGES" sheetId="12" r:id="rId34"/>
    <sheet name="CDS Definitions" sheetId="11" r:id="rId35"/>
  </sheets>
  <externalReferences>
    <externalReference r:id="rId36"/>
  </externalReferences>
  <calcPr calcId="125725"/>
</workbook>
</file>

<file path=xl/calcChain.xml><?xml version="1.0" encoding="utf-8"?>
<calcChain xmlns="http://schemas.openxmlformats.org/spreadsheetml/2006/main">
  <c r="F25" i="31"/>
  <c r="E25"/>
  <c r="F20"/>
  <c r="E20"/>
  <c r="C36" i="37"/>
  <c r="C37"/>
  <c r="C38"/>
  <c r="C39"/>
  <c r="C40"/>
  <c r="C41"/>
  <c r="C42"/>
  <c r="C43"/>
  <c r="C35"/>
  <c r="D25"/>
  <c r="E25"/>
  <c r="F25"/>
  <c r="D26"/>
  <c r="E26"/>
  <c r="F26"/>
  <c r="D27"/>
  <c r="E27"/>
  <c r="F27"/>
  <c r="D28"/>
  <c r="E28"/>
  <c r="F28"/>
  <c r="D29"/>
  <c r="E29"/>
  <c r="F29"/>
  <c r="D30"/>
  <c r="E30"/>
  <c r="F30"/>
  <c r="D31"/>
  <c r="E31"/>
  <c r="H31" s="1"/>
  <c r="F31"/>
  <c r="H25"/>
  <c r="E24"/>
  <c r="F24"/>
  <c r="D24"/>
  <c r="C15"/>
  <c r="D15"/>
  <c r="E15"/>
  <c r="F15"/>
  <c r="C16"/>
  <c r="D16"/>
  <c r="E16"/>
  <c r="F16"/>
  <c r="D14"/>
  <c r="E14"/>
  <c r="F14"/>
  <c r="F17" s="1"/>
  <c r="D17"/>
  <c r="C14"/>
  <c r="C8"/>
  <c r="D8"/>
  <c r="E8"/>
  <c r="F8"/>
  <c r="H8" s="1"/>
  <c r="C9"/>
  <c r="D9"/>
  <c r="E9"/>
  <c r="F9"/>
  <c r="H9" s="1"/>
  <c r="C10"/>
  <c r="D10"/>
  <c r="E10"/>
  <c r="F10"/>
  <c r="C11"/>
  <c r="D11"/>
  <c r="E11"/>
  <c r="F11"/>
  <c r="C12"/>
  <c r="D12"/>
  <c r="E12"/>
  <c r="F12"/>
  <c r="I11"/>
  <c r="D7"/>
  <c r="E7"/>
  <c r="F7"/>
  <c r="C7"/>
  <c r="H11"/>
  <c r="H7"/>
  <c r="I8"/>
  <c r="G7"/>
  <c r="F93"/>
  <c r="F81"/>
  <c r="F71"/>
  <c r="F67"/>
  <c r="F72" s="1"/>
  <c r="F60"/>
  <c r="F61" s="1"/>
  <c r="F56"/>
  <c r="G31"/>
  <c r="G27"/>
  <c r="G26"/>
  <c r="G9"/>
  <c r="F104" i="25"/>
  <c r="F70"/>
  <c r="F69"/>
  <c r="F68"/>
  <c r="F66"/>
  <c r="F65"/>
  <c r="F59"/>
  <c r="F58"/>
  <c r="F60" s="1"/>
  <c r="F61" s="1"/>
  <c r="F57"/>
  <c r="F55"/>
  <c r="F54"/>
  <c r="F56"/>
  <c r="C36"/>
  <c r="C37"/>
  <c r="C38"/>
  <c r="C39"/>
  <c r="C40"/>
  <c r="C41"/>
  <c r="C42"/>
  <c r="C43"/>
  <c r="C35"/>
  <c r="D25"/>
  <c r="E25"/>
  <c r="F25"/>
  <c r="D26"/>
  <c r="E26"/>
  <c r="F26"/>
  <c r="D27"/>
  <c r="E27"/>
  <c r="F27"/>
  <c r="D28"/>
  <c r="E28"/>
  <c r="F28"/>
  <c r="D29"/>
  <c r="E29"/>
  <c r="F29"/>
  <c r="D30"/>
  <c r="E30"/>
  <c r="F30"/>
  <c r="D31"/>
  <c r="E31"/>
  <c r="F31"/>
  <c r="E24"/>
  <c r="F24"/>
  <c r="D24"/>
  <c r="G8"/>
  <c r="H8"/>
  <c r="I8"/>
  <c r="G9"/>
  <c r="H9"/>
  <c r="I9"/>
  <c r="G10"/>
  <c r="H10"/>
  <c r="I10"/>
  <c r="G11"/>
  <c r="H11"/>
  <c r="I11"/>
  <c r="G12"/>
  <c r="H12"/>
  <c r="I12"/>
  <c r="G13"/>
  <c r="H13"/>
  <c r="I13"/>
  <c r="G14"/>
  <c r="H14"/>
  <c r="I14"/>
  <c r="G15"/>
  <c r="H15"/>
  <c r="I15"/>
  <c r="G16"/>
  <c r="H16"/>
  <c r="I16"/>
  <c r="G17"/>
  <c r="J36" i="32" s="1"/>
  <c r="G36" s="1"/>
  <c r="H17" i="25"/>
  <c r="I17"/>
  <c r="H7"/>
  <c r="I7"/>
  <c r="G7"/>
  <c r="F20"/>
  <c r="F19"/>
  <c r="F18"/>
  <c r="F17"/>
  <c r="E17"/>
  <c r="D17"/>
  <c r="C17"/>
  <c r="F16"/>
  <c r="E16"/>
  <c r="D16"/>
  <c r="C16"/>
  <c r="F15"/>
  <c r="E15"/>
  <c r="D15"/>
  <c r="C15"/>
  <c r="D14"/>
  <c r="E14"/>
  <c r="F14"/>
  <c r="C14"/>
  <c r="C8"/>
  <c r="D8"/>
  <c r="E8"/>
  <c r="F8"/>
  <c r="C9"/>
  <c r="D9"/>
  <c r="E9"/>
  <c r="F9"/>
  <c r="C10"/>
  <c r="D10"/>
  <c r="E10"/>
  <c r="F10"/>
  <c r="C11"/>
  <c r="D11"/>
  <c r="E11"/>
  <c r="F11"/>
  <c r="C12"/>
  <c r="D12"/>
  <c r="E12"/>
  <c r="F12"/>
  <c r="D7"/>
  <c r="E7"/>
  <c r="F7"/>
  <c r="C7"/>
  <c r="J37" i="32"/>
  <c r="J36" i="34"/>
  <c r="G36" s="1"/>
  <c r="J37"/>
  <c r="G36" i="9"/>
  <c r="J36"/>
  <c r="J37"/>
  <c r="J36" i="22"/>
  <c r="G36" s="1"/>
  <c r="J37"/>
  <c r="G36" i="21"/>
  <c r="J36"/>
  <c r="J37"/>
  <c r="J37" i="20"/>
  <c r="J36"/>
  <c r="G36" s="1"/>
  <c r="C45" i="33"/>
  <c r="F43"/>
  <c r="F42"/>
  <c r="F41"/>
  <c r="F40"/>
  <c r="F35"/>
  <c r="F34"/>
  <c r="F32"/>
  <c r="F30"/>
  <c r="F29"/>
  <c r="F28"/>
  <c r="F27"/>
  <c r="F26"/>
  <c r="F24"/>
  <c r="F23"/>
  <c r="D21"/>
  <c r="D45" s="1"/>
  <c r="E21" s="1"/>
  <c r="E45" s="1"/>
  <c r="F20"/>
  <c r="F17"/>
  <c r="F15"/>
  <c r="F14"/>
  <c r="F12"/>
  <c r="F10"/>
  <c r="F9"/>
  <c r="F7"/>
  <c r="E53" i="32"/>
  <c r="E51"/>
  <c r="F51"/>
  <c r="G51"/>
  <c r="H51"/>
  <c r="I51"/>
  <c r="J51"/>
  <c r="D51"/>
  <c r="E48"/>
  <c r="F48"/>
  <c r="G48"/>
  <c r="H48"/>
  <c r="I48"/>
  <c r="J48"/>
  <c r="D48"/>
  <c r="F10" i="29"/>
  <c r="E10"/>
  <c r="F8"/>
  <c r="F9" s="1"/>
  <c r="E8"/>
  <c r="E9" s="1"/>
  <c r="F5"/>
  <c r="E5"/>
  <c r="E12" i="27"/>
  <c r="D12"/>
  <c r="C12"/>
  <c r="E191" i="26"/>
  <c r="D189" s="1"/>
  <c r="D190"/>
  <c r="D188"/>
  <c r="D186"/>
  <c r="D184"/>
  <c r="E179"/>
  <c r="E178"/>
  <c r="E177"/>
  <c r="E176"/>
  <c r="E175"/>
  <c r="E172"/>
  <c r="D172"/>
  <c r="C172"/>
  <c r="E171"/>
  <c r="D171"/>
  <c r="C171"/>
  <c r="E170"/>
  <c r="D170"/>
  <c r="C170"/>
  <c r="E169"/>
  <c r="D169"/>
  <c r="C169"/>
  <c r="E168"/>
  <c r="D168"/>
  <c r="C168"/>
  <c r="E167"/>
  <c r="E173" s="1"/>
  <c r="D167"/>
  <c r="D173" s="1"/>
  <c r="C167"/>
  <c r="C173" s="1"/>
  <c r="D164"/>
  <c r="C164"/>
  <c r="D163"/>
  <c r="C163"/>
  <c r="D162"/>
  <c r="C162"/>
  <c r="D161"/>
  <c r="C161"/>
  <c r="D160"/>
  <c r="C160"/>
  <c r="D159"/>
  <c r="D165" s="1"/>
  <c r="C159"/>
  <c r="C165" s="1"/>
  <c r="E19"/>
  <c r="E20" s="1"/>
  <c r="E15"/>
  <c r="E11"/>
  <c r="E7"/>
  <c r="K51" i="34"/>
  <c r="K48"/>
  <c r="E12" i="17"/>
  <c r="D12"/>
  <c r="C12"/>
  <c r="E17" i="37" l="1"/>
  <c r="G30"/>
  <c r="F45" i="33"/>
  <c r="I9" i="37"/>
  <c r="I31"/>
  <c r="I27"/>
  <c r="I28"/>
  <c r="I26"/>
  <c r="I25"/>
  <c r="I24"/>
  <c r="H27"/>
  <c r="I29"/>
  <c r="I30"/>
  <c r="H29"/>
  <c r="G24"/>
  <c r="G25"/>
  <c r="G28"/>
  <c r="G29"/>
  <c r="C17"/>
  <c r="F19" s="1"/>
  <c r="G8"/>
  <c r="G11"/>
  <c r="H10"/>
  <c r="I7"/>
  <c r="G12"/>
  <c r="G10"/>
  <c r="I10"/>
  <c r="H12"/>
  <c r="H24"/>
  <c r="H26"/>
  <c r="H28"/>
  <c r="H30"/>
  <c r="G43" i="33"/>
  <c r="G42"/>
  <c r="G41"/>
  <c r="G40"/>
  <c r="G35"/>
  <c r="G34"/>
  <c r="G32"/>
  <c r="G30"/>
  <c r="G29"/>
  <c r="G28"/>
  <c r="G27"/>
  <c r="G26"/>
  <c r="G24"/>
  <c r="G23"/>
  <c r="G20"/>
  <c r="G17"/>
  <c r="G15"/>
  <c r="G14"/>
  <c r="G12"/>
  <c r="G10"/>
  <c r="G9"/>
  <c r="G7"/>
  <c r="F180" i="26"/>
  <c r="E194"/>
  <c r="D183"/>
  <c r="D185"/>
  <c r="D187"/>
  <c r="J31" i="34"/>
  <c r="I31"/>
  <c r="K31" s="1"/>
  <c r="J30"/>
  <c r="I30"/>
  <c r="K30" s="1"/>
  <c r="J29"/>
  <c r="I29"/>
  <c r="K29" s="1"/>
  <c r="J28"/>
  <c r="I28"/>
  <c r="K28" s="1"/>
  <c r="J27"/>
  <c r="I27"/>
  <c r="K27" s="1"/>
  <c r="J26"/>
  <c r="I26"/>
  <c r="K26" s="1"/>
  <c r="J25"/>
  <c r="I25"/>
  <c r="K25" s="1"/>
  <c r="J24"/>
  <c r="I24"/>
  <c r="K24" s="1"/>
  <c r="J23"/>
  <c r="I23"/>
  <c r="K23" s="1"/>
  <c r="J22"/>
  <c r="I22"/>
  <c r="K22" s="1"/>
  <c r="J31" i="32"/>
  <c r="I31"/>
  <c r="K31" s="1"/>
  <c r="J30"/>
  <c r="I30"/>
  <c r="K30" s="1"/>
  <c r="J29"/>
  <c r="I29"/>
  <c r="K29" s="1"/>
  <c r="J28"/>
  <c r="I28"/>
  <c r="K28" s="1"/>
  <c r="J27"/>
  <c r="I27"/>
  <c r="K27" s="1"/>
  <c r="J26"/>
  <c r="I26"/>
  <c r="K26" s="1"/>
  <c r="J25"/>
  <c r="I25"/>
  <c r="K25" s="1"/>
  <c r="J24"/>
  <c r="I24"/>
  <c r="K24" s="1"/>
  <c r="J23"/>
  <c r="I23"/>
  <c r="K23" s="1"/>
  <c r="J22"/>
  <c r="I22"/>
  <c r="K22" s="1"/>
  <c r="K31" i="9"/>
  <c r="K30"/>
  <c r="K29"/>
  <c r="K28"/>
  <c r="K27"/>
  <c r="K26"/>
  <c r="K25"/>
  <c r="K24"/>
  <c r="K23"/>
  <c r="K22"/>
  <c r="K31" i="22"/>
  <c r="K30"/>
  <c r="K29"/>
  <c r="K28"/>
  <c r="K27"/>
  <c r="K26"/>
  <c r="K25"/>
  <c r="K24"/>
  <c r="K23"/>
  <c r="K22"/>
  <c r="K31" i="21"/>
  <c r="K30"/>
  <c r="K29"/>
  <c r="K28"/>
  <c r="K27"/>
  <c r="K26"/>
  <c r="K25"/>
  <c r="K24"/>
  <c r="K23"/>
  <c r="K22"/>
  <c r="K31" i="20"/>
  <c r="K30"/>
  <c r="K29"/>
  <c r="K28"/>
  <c r="K27"/>
  <c r="K26"/>
  <c r="K25"/>
  <c r="K24"/>
  <c r="K23"/>
  <c r="K22"/>
  <c r="G45" i="33" l="1"/>
  <c r="I12" i="37"/>
  <c r="F18"/>
  <c r="F20" s="1"/>
  <c r="D191" i="26"/>
  <c r="I25" i="13"/>
  <c r="I26"/>
  <c r="I27"/>
  <c r="I28"/>
  <c r="I29"/>
  <c r="I30"/>
  <c r="I31"/>
  <c r="I24"/>
  <c r="H25"/>
  <c r="H26"/>
  <c r="H27"/>
  <c r="H28"/>
  <c r="H29"/>
  <c r="H30"/>
  <c r="H31"/>
  <c r="H24"/>
  <c r="G25"/>
  <c r="G26"/>
  <c r="G27"/>
  <c r="G28"/>
  <c r="G29"/>
  <c r="G30"/>
  <c r="G31"/>
  <c r="G24"/>
  <c r="F9" i="19"/>
  <c r="E9"/>
  <c r="E8"/>
  <c r="F8"/>
  <c r="F10" i="6"/>
  <c r="E10"/>
  <c r="F5"/>
  <c r="E5"/>
  <c r="F10" i="19"/>
  <c r="E10"/>
  <c r="F5"/>
  <c r="E5"/>
  <c r="E191" i="16"/>
  <c r="D190" s="1"/>
  <c r="D189"/>
  <c r="D187"/>
  <c r="D185"/>
  <c r="D183"/>
  <c r="E179"/>
  <c r="E178"/>
  <c r="E177"/>
  <c r="E176"/>
  <c r="E175"/>
  <c r="E172"/>
  <c r="D172"/>
  <c r="C172"/>
  <c r="E171"/>
  <c r="D171"/>
  <c r="C171"/>
  <c r="E170"/>
  <c r="D170"/>
  <c r="C170"/>
  <c r="E169"/>
  <c r="D169"/>
  <c r="C169"/>
  <c r="E168"/>
  <c r="D168"/>
  <c r="C168"/>
  <c r="E167"/>
  <c r="D167"/>
  <c r="D173" s="1"/>
  <c r="C167"/>
  <c r="D164"/>
  <c r="C164"/>
  <c r="D163"/>
  <c r="C163"/>
  <c r="D162"/>
  <c r="C162"/>
  <c r="D161"/>
  <c r="C161"/>
  <c r="D160"/>
  <c r="C160"/>
  <c r="D159"/>
  <c r="D165" s="1"/>
  <c r="C159"/>
  <c r="C165" s="1"/>
  <c r="E19"/>
  <c r="E15"/>
  <c r="E11"/>
  <c r="E7"/>
  <c r="I17" i="2"/>
  <c r="H17"/>
  <c r="G17"/>
  <c r="I16"/>
  <c r="H16"/>
  <c r="G16"/>
  <c r="I15"/>
  <c r="H15"/>
  <c r="G15"/>
  <c r="I14"/>
  <c r="H14"/>
  <c r="G14"/>
  <c r="F17" i="15"/>
  <c r="E17"/>
  <c r="H17" s="1"/>
  <c r="D17"/>
  <c r="C17"/>
  <c r="F19" s="1"/>
  <c r="I16"/>
  <c r="H16"/>
  <c r="G16"/>
  <c r="I15"/>
  <c r="H15"/>
  <c r="G15"/>
  <c r="I14"/>
  <c r="H14"/>
  <c r="G14"/>
  <c r="F10"/>
  <c r="F12" s="1"/>
  <c r="E10"/>
  <c r="E12" s="1"/>
  <c r="D10"/>
  <c r="D12" s="1"/>
  <c r="C10"/>
  <c r="C12" s="1"/>
  <c r="F31" i="14"/>
  <c r="E31"/>
  <c r="D31"/>
  <c r="F17"/>
  <c r="E17"/>
  <c r="D17"/>
  <c r="C17"/>
  <c r="F19" s="1"/>
  <c r="I11"/>
  <c r="H11"/>
  <c r="G11"/>
  <c r="F10"/>
  <c r="F12" s="1"/>
  <c r="E10"/>
  <c r="E12" s="1"/>
  <c r="H12" s="1"/>
  <c r="D10"/>
  <c r="D12" s="1"/>
  <c r="C10"/>
  <c r="C12" s="1"/>
  <c r="I9"/>
  <c r="H9"/>
  <c r="G9"/>
  <c r="I8"/>
  <c r="H8"/>
  <c r="G8"/>
  <c r="I7"/>
  <c r="H7"/>
  <c r="G7"/>
  <c r="F31" i="13"/>
  <c r="E31"/>
  <c r="D31"/>
  <c r="F17"/>
  <c r="E17"/>
  <c r="D17"/>
  <c r="C17"/>
  <c r="F19" s="1"/>
  <c r="I11"/>
  <c r="H11"/>
  <c r="G11"/>
  <c r="F10"/>
  <c r="F12" s="1"/>
  <c r="E10"/>
  <c r="E12" s="1"/>
  <c r="H12" s="1"/>
  <c r="D10"/>
  <c r="D12" s="1"/>
  <c r="C10"/>
  <c r="C12" s="1"/>
  <c r="I9"/>
  <c r="H9"/>
  <c r="G9"/>
  <c r="I8"/>
  <c r="H8"/>
  <c r="G8"/>
  <c r="I7"/>
  <c r="H7"/>
  <c r="G7"/>
  <c r="E20" i="16" l="1"/>
  <c r="C173"/>
  <c r="E173"/>
  <c r="D184"/>
  <c r="D191" s="1"/>
  <c r="D186"/>
  <c r="D188"/>
  <c r="F180"/>
  <c r="E194"/>
  <c r="F18" i="15"/>
  <c r="F20" s="1"/>
  <c r="G17"/>
  <c r="I17"/>
  <c r="F18" i="14"/>
  <c r="F20" s="1"/>
  <c r="I12"/>
  <c r="G12"/>
  <c r="H10"/>
  <c r="G10"/>
  <c r="I10"/>
  <c r="F18" i="13"/>
  <c r="F20" s="1"/>
  <c r="I12"/>
  <c r="G12"/>
  <c r="H10"/>
  <c r="G10"/>
  <c r="I10"/>
  <c r="F71" l="1"/>
  <c r="F72" s="1"/>
  <c r="F67"/>
  <c r="F60"/>
  <c r="F56"/>
  <c r="F61" s="1"/>
  <c r="E12" i="5" l="1"/>
  <c r="D12"/>
  <c r="C12"/>
  <c r="K51" i="21"/>
  <c r="K48"/>
  <c r="G45" i="24" l="1"/>
  <c r="G42"/>
  <c r="G41"/>
  <c r="G29"/>
  <c r="G10"/>
  <c r="E45"/>
  <c r="E21"/>
  <c r="D45"/>
  <c r="F45"/>
  <c r="C45"/>
  <c r="G45" i="23"/>
  <c r="G9"/>
  <c r="G10"/>
  <c r="G12"/>
  <c r="G14"/>
  <c r="G15"/>
  <c r="G17"/>
  <c r="G20"/>
  <c r="G23"/>
  <c r="G24"/>
  <c r="G26"/>
  <c r="G27"/>
  <c r="G28"/>
  <c r="G29"/>
  <c r="G30"/>
  <c r="G32"/>
  <c r="G34"/>
  <c r="G35"/>
  <c r="G40"/>
  <c r="G41"/>
  <c r="G42"/>
  <c r="G43"/>
  <c r="G7"/>
  <c r="F45"/>
  <c r="D45"/>
  <c r="E21"/>
  <c r="E45" s="1"/>
  <c r="C45"/>
  <c r="K51" i="20"/>
  <c r="K48"/>
  <c r="K51" i="32" l="1"/>
  <c r="K48"/>
  <c r="F93" i="25"/>
  <c r="F81"/>
  <c r="F71"/>
  <c r="F67"/>
  <c r="K51" i="22"/>
  <c r="K48"/>
  <c r="F93" i="15"/>
  <c r="F81"/>
  <c r="F71"/>
  <c r="F72" s="1"/>
  <c r="F67"/>
  <c r="F60"/>
  <c r="F56"/>
  <c r="F61" s="1"/>
  <c r="F31"/>
  <c r="E31"/>
  <c r="D31"/>
  <c r="F93" i="14"/>
  <c r="F81"/>
  <c r="F71"/>
  <c r="F72" s="1"/>
  <c r="F67"/>
  <c r="F60"/>
  <c r="F56"/>
  <c r="F61" s="1"/>
  <c r="F93" i="13"/>
  <c r="F81"/>
  <c r="E160" i="3"/>
  <c r="D186"/>
  <c r="E168"/>
  <c r="D168"/>
  <c r="C168"/>
  <c r="D160"/>
  <c r="C160"/>
  <c r="F93" i="2"/>
  <c r="F81"/>
  <c r="F60"/>
  <c r="F56"/>
  <c r="F61" s="1"/>
  <c r="C17"/>
  <c r="D17"/>
  <c r="E17"/>
  <c r="F17"/>
  <c r="F10"/>
  <c r="F12" s="1"/>
  <c r="E10"/>
  <c r="E12" s="1"/>
  <c r="D10"/>
  <c r="D12" s="1"/>
  <c r="C10"/>
  <c r="C12" s="1"/>
  <c r="F18" s="1"/>
  <c r="F67"/>
  <c r="F72" s="1"/>
  <c r="F71"/>
  <c r="F31"/>
  <c r="E31"/>
  <c r="D31"/>
  <c r="E25" i="8"/>
  <c r="F25"/>
  <c r="F20"/>
  <c r="E20"/>
  <c r="K51" i="9"/>
  <c r="K48"/>
  <c r="F72" i="25" l="1"/>
  <c r="F19" i="2"/>
  <c r="F20" s="1"/>
</calcChain>
</file>

<file path=xl/sharedStrings.xml><?xml version="1.0" encoding="utf-8"?>
<sst xmlns="http://schemas.openxmlformats.org/spreadsheetml/2006/main" count="5751" uniqueCount="1200">
  <si>
    <t>2009-2010 estimated</t>
  </si>
  <si>
    <t>2008-2009
final</t>
  </si>
  <si>
    <r>
      <t>Enter total dollar amounts</t>
    </r>
    <r>
      <rPr>
        <b/>
        <sz val="10"/>
        <color indexed="8"/>
        <rFont val="Arial"/>
        <family val="2"/>
      </rPr>
      <t xml:space="preserve"> awarded</t>
    </r>
    <r>
      <rPr>
        <sz val="10"/>
        <color indexed="8"/>
        <rFont val="Arial"/>
        <family val="2"/>
      </rPr>
      <t xml:space="preserve"> to enrolled full-time and less than full-time degree-seeking undergraduates </t>
    </r>
    <r>
      <rPr>
        <b/>
        <sz val="10"/>
        <color indexed="8"/>
        <rFont val="Arial"/>
        <family val="2"/>
      </rPr>
      <t>(using the</t>
    </r>
    <r>
      <rPr>
        <sz val="10"/>
        <color indexed="8"/>
        <rFont val="Arial"/>
        <family val="2"/>
      </rPr>
      <t xml:space="preserve"> </t>
    </r>
    <r>
      <rPr>
        <b/>
        <sz val="10"/>
        <color indexed="8"/>
        <rFont val="Arial"/>
        <family val="2"/>
      </rPr>
      <t>same cohort reported in CDS Question B1, “total degree-seeking” undergraduates)</t>
    </r>
    <r>
      <rPr>
        <sz val="10"/>
        <color indexed="8"/>
        <rFont val="Arial"/>
        <family val="2"/>
      </rPr>
      <t xml:space="preserve"> in the following categories. (Note: If the data being reported are final figures for the 2008-2009 academic year (see the next item below), use the 2008-2009 academic year's CDS Question B1 cohort.) Include aid awarded to international students (i.e., those not qualifying for federal aid). </t>
    </r>
    <r>
      <rPr>
        <b/>
        <sz val="10"/>
        <color indexed="8"/>
        <rFont val="Arial"/>
        <family val="2"/>
      </rPr>
      <t>Aid that is</t>
    </r>
    <r>
      <rPr>
        <b/>
        <i/>
        <sz val="10"/>
        <color indexed="8"/>
        <rFont val="Arial"/>
        <family val="2"/>
      </rPr>
      <t xml:space="preserve"> </t>
    </r>
    <r>
      <rPr>
        <b/>
        <sz val="10"/>
        <color indexed="8"/>
        <rFont val="Arial"/>
        <family val="2"/>
      </rPr>
      <t xml:space="preserve">non-need-based but that was used to meet need should </t>
    </r>
    <r>
      <rPr>
        <b/>
        <u/>
        <sz val="10"/>
        <color indexed="8"/>
        <rFont val="Arial"/>
        <family val="2"/>
      </rPr>
      <t>be reported in the need-based aid columns</t>
    </r>
    <r>
      <rPr>
        <b/>
        <sz val="10"/>
        <color indexed="8"/>
        <rFont val="Arial"/>
        <family val="2"/>
      </rPr>
      <t>. (For a suggested order of precedence in assigning categories of aid to cover need, see the entry for “non-need-based scholarship or grant aid” on the last page of the definitions section.)</t>
    </r>
  </si>
  <si>
    <t>Number of degree-seeking undergraduate students (CDS Item B1 if reporting on Fall 2009 cohort)</t>
  </si>
  <si>
    <t xml:space="preserve">Include:   * 2009 undergraduate class who graduated between July 1, 2008 and June 30, 2009 who started at your institution as first- time students and received a bachelor's degree between July 1, 2008 and June 30, 2009.
  * only loans made to students who borrowed while enrolled at your institution.
  * co-signed loans.
</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</si>
  <si>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</si>
  <si>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</si>
  <si>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Please report the number of instructional faculty members in each category for Fall 2009. Include faculty who are on your institution’s payroll on the census date your institution uses for IPEDS/AAUP.</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</si>
  <si>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</si>
  <si>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</si>
  <si>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t>Report the Fall 2009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</si>
  <si>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2009 Student to Faculty ratio</t>
  </si>
  <si>
    <t>In the table below, please use the following definitions to report information about the size of classes and class sections offered in the Fall 2009 term.</t>
  </si>
  <si>
    <t xml:space="preserve">Using the above definitions, please report for each of the following class-size intervals the number of class sections and class subsections offered in Fall 2009.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</si>
  <si>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2008 and June 30, 2009</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</si>
  <si>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</si>
  <si>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</si>
  <si>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</si>
  <si>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</si>
  <si>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</si>
  <si>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Of the initial 2005 cohort, how many did not persist and did not graduate for the following reasons: death, permanent disability, service in the armed forces, foreign aid service of the federal government, or official church missions; total allowable exclusions: </t>
  </si>
  <si>
    <r>
      <t xml:space="preserve">If your institution will make use of the ACT in </t>
    </r>
    <r>
      <rPr>
        <b/>
        <sz val="10"/>
        <color indexed="8"/>
        <rFont val="Arial"/>
        <family val="2"/>
      </rPr>
      <t>admission</t>
    </r>
    <r>
      <rPr>
        <sz val="10"/>
        <color indexed="8"/>
        <rFont val="Arial"/>
        <family val="2"/>
      </rPr>
      <t xml:space="preserve"> decisions for first-time, first-year, degree-seeking applicants for </t>
    </r>
    <r>
      <rPr>
        <b/>
        <sz val="10"/>
        <color indexed="8"/>
        <rFont val="Arial"/>
        <family val="2"/>
      </rPr>
      <t>Fall 2010</t>
    </r>
    <r>
      <rPr>
        <sz val="10"/>
        <color indexed="8"/>
        <rFont val="Arial"/>
        <family val="2"/>
      </rPr>
      <t>, please indicate which ONE of the following applies: (regardless of whether the writing score will be used in the admissions process):</t>
    </r>
  </si>
  <si>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</si>
  <si>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</si>
  <si>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</si>
  <si>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</si>
  <si>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</si>
  <si>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</si>
  <si>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</si>
  <si>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</si>
  <si>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</si>
  <si>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</si>
  <si>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</si>
  <si>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</si>
  <si>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</si>
  <si>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</si>
  <si>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</si>
  <si>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</si>
  <si>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</si>
  <si>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</si>
  <si>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</si>
  <si>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</si>
  <si>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</si>
  <si>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</si>
  <si>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</si>
  <si>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</si>
  <si>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</si>
  <si>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</si>
  <si>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</si>
  <si>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</si>
  <si>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</si>
  <si>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</si>
  <si>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</si>
  <si>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</si>
  <si>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</si>
  <si>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</si>
  <si>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</si>
  <si>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</si>
  <si>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</si>
  <si>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</si>
  <si>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</si>
  <si>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</si>
  <si>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</si>
  <si>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</si>
  <si>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</si>
  <si>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</si>
  <si>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</si>
  <si>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</si>
  <si>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</si>
  <si>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</si>
  <si>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</si>
  <si>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</si>
  <si>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</si>
  <si>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</si>
  <si>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</si>
  <si>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</si>
  <si>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</si>
  <si>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</si>
  <si>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Address Information</t>
  </si>
  <si>
    <t>Mailing Address:</t>
  </si>
  <si>
    <t>WWW Home Page Address:</t>
  </si>
  <si>
    <t>Admissions Phone Number:</t>
  </si>
  <si>
    <t>Admissions Toll-Free Phone Number:</t>
  </si>
  <si>
    <t>Admissions E-mail Address:</t>
  </si>
  <si>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</si>
  <si>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</si>
  <si>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</si>
  <si>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</si>
  <si>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</si>
  <si>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</si>
  <si>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</si>
  <si>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</si>
  <si>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</si>
  <si>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</si>
  <si>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</si>
  <si>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</si>
  <si>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</si>
  <si>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</si>
  <si>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</si>
  <si>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</si>
  <si>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</si>
  <si>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</si>
  <si>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</si>
  <si>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</si>
  <si>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</si>
  <si>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</si>
  <si>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</si>
  <si>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</si>
  <si>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</si>
  <si>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</si>
  <si>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</si>
  <si>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</si>
  <si>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</si>
  <si>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</si>
  <si>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</si>
  <si>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</si>
  <si>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</si>
  <si>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</si>
  <si>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</si>
  <si>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</si>
  <si>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</si>
  <si>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</si>
  <si>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</si>
  <si>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</si>
  <si>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</si>
  <si>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</si>
  <si>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</si>
  <si>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</si>
  <si>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</si>
  <si>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</si>
  <si>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</si>
  <si>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</si>
  <si>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CIP 2000 Categories to Include</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</si>
  <si>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</si>
  <si>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</si>
  <si>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</si>
  <si>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</si>
  <si>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</si>
  <si>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</si>
  <si>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</si>
  <si>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</si>
  <si>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</si>
  <si>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</si>
  <si>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American Indian or Alaska native: </t>
    </r>
    <r>
      <rPr>
        <sz val="10"/>
        <color indexed="8"/>
        <rFont val="Arial"/>
        <family val="2"/>
      </rPr>
      <t>A person having origins in any of the original peoples of North America and who maintains cultural identification through tribal affiliation or community recognition.</t>
    </r>
  </si>
  <si>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</si>
  <si>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</si>
  <si>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</si>
  <si>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</si>
  <si>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</si>
  <si>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</si>
  <si>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</si>
  <si>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</si>
  <si>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</si>
  <si>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</si>
  <si>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</si>
  <si>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</si>
  <si>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</si>
  <si>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</si>
  <si>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</si>
  <si>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</si>
  <si>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</si>
  <si>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</si>
  <si>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</si>
  <si>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</si>
  <si>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</si>
  <si>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</si>
  <si>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</si>
  <si>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</si>
  <si>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</si>
  <si>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</si>
  <si>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</si>
  <si>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</si>
  <si>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</si>
  <si>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</si>
  <si>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</si>
  <si>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</si>
  <si>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</si>
  <si>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</si>
  <si>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</si>
  <si>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</si>
  <si>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</si>
  <si>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</si>
  <si>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</si>
  <si>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</si>
  <si>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</si>
  <si>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</si>
  <si>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</si>
  <si>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</si>
  <si>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</si>
  <si>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</si>
  <si>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</si>
  <si>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</si>
  <si>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</si>
  <si>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</si>
  <si>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</si>
  <si>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</si>
  <si>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</si>
  <si>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</si>
  <si>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</si>
  <si>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</si>
  <si>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</si>
  <si>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</si>
  <si>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</si>
  <si>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</si>
  <si>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</si>
  <si>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</si>
  <si>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</si>
  <si>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</si>
  <si>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</si>
  <si>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</si>
  <si>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</si>
  <si>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</si>
  <si>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</si>
  <si>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</si>
  <si>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</si>
  <si>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</si>
  <si>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</si>
  <si>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</si>
  <si>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</si>
  <si>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</si>
  <si>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</si>
  <si>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</si>
  <si>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</si>
  <si>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</si>
  <si>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</si>
  <si>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</si>
  <si>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</si>
  <si>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</si>
  <si>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</si>
  <si>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</si>
  <si>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</si>
  <si>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</si>
  <si>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</si>
  <si>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</si>
  <si>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</si>
  <si>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</si>
  <si>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</si>
  <si>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</si>
  <si>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</si>
  <si>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</si>
  <si>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</si>
  <si>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</si>
  <si>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</si>
  <si>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</si>
  <si>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</si>
  <si>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</si>
  <si>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</si>
  <si>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SUMMARY OF SIGNIFICANT CHANGES TO THE CDS FOR 2009-2010</t>
  </si>
  <si>
    <r>
      <t>First professional</t>
    </r>
    <r>
      <rPr>
        <sz val="10"/>
        <rFont val="Times New Roman"/>
        <family val="1"/>
      </rPr>
      <t>: removing references to the first professional degrees throughout the CDS, since this nomenclature is no longer relevant.</t>
    </r>
  </si>
  <si>
    <t>Question A5: “Degrees offered” will allow colleges to indicate if they offer a doctoral/research; doctoral/professional; or doctoral other.  First professional and first professional certificate categories will be eliminated.</t>
  </si>
  <si>
    <t>Question B1: First professional enrollment will be captured in “graduate” enrollment. The categories of First-time, first-professional students, all other first-professionals, and total first-professional are being eliminated and rolled into the graduate section.</t>
  </si>
  <si>
    <t>Question B3: “Number of degrees awarded” will drop the categories of first professional degrees and first professional certificates and change the doctoral category to: Doctoral degrees – research/scholarship, Doctoral degrees – professional practice, and Doctoral degrees – other.</t>
  </si>
  <si>
    <t>Question I1f: “Instructional faculty” – eliminating first professional from question F.</t>
  </si>
  <si>
    <r>
      <t>Indebtedness:</t>
    </r>
    <r>
      <rPr>
        <sz val="10"/>
        <rFont val="Times New Roman"/>
        <family val="1"/>
      </rPr>
      <t>clarification to questions H5 and H5A. Changing “undergraduate indebtedness” to read “undergraduate-borrower cumulative principal borrowed”</t>
    </r>
  </si>
  <si>
    <t>Changing H5 from:</t>
  </si>
  <si>
    <t>To:</t>
  </si>
  <si>
    <t>Changing H5a from:</t>
  </si>
  <si>
    <r>
      <t xml:space="preserve">Report the average per-borrower cumulative </t>
    </r>
    <r>
      <rPr>
        <b/>
        <u/>
        <sz val="10"/>
        <rFont val="Times New Roman"/>
        <family val="1"/>
      </rPr>
      <t>undergraduate indebtedness</t>
    </r>
    <r>
      <rPr>
        <sz val="10"/>
        <rFont val="Times New Roman"/>
        <family val="1"/>
      </rPr>
      <t xml:space="preserve"> of those in line H4.</t>
    </r>
  </si>
  <si>
    <r>
      <t>Report the average per-</t>
    </r>
    <r>
      <rPr>
        <b/>
        <u/>
        <sz val="10"/>
        <rFont val="Times New Roman"/>
        <family val="1"/>
      </rPr>
      <t>undergraduate-borrower cumulative principal borrowed</t>
    </r>
    <r>
      <rPr>
        <sz val="10"/>
        <rFont val="Times New Roman"/>
        <family val="1"/>
      </rPr>
      <t xml:space="preserve"> of those in line H4.  </t>
    </r>
  </si>
  <si>
    <r>
      <t xml:space="preserve">Report the average per-borrower cumulative </t>
    </r>
    <r>
      <rPr>
        <b/>
        <u/>
        <sz val="10"/>
        <rFont val="Times New Roman"/>
        <family val="1"/>
      </rPr>
      <t>undergraduate indebtedness</t>
    </r>
    <r>
      <rPr>
        <sz val="10"/>
        <rFont val="Times New Roman"/>
        <family val="1"/>
      </rPr>
      <t xml:space="preserve"> through federal loan programs--Federal Perkins, Federal Stafford Subsidized and Unsubsidized. Include both Federal Direct Student Loans and Federal Family Education Loans. </t>
    </r>
  </si>
  <si>
    <r>
      <t>Report the average per-</t>
    </r>
    <r>
      <rPr>
        <b/>
        <u/>
        <sz val="10"/>
        <rFont val="Times New Roman"/>
        <family val="1"/>
      </rPr>
      <t>undergraduate-borrower cumulative principal borrowed</t>
    </r>
    <r>
      <rPr>
        <sz val="10"/>
        <rFont val="Times New Roman"/>
        <family val="1"/>
      </rPr>
      <t>, of those in H4a, through federal loan programs--Federal Perkins, Federal Stafford Subsidized and Unsubsidized. Include both Federal Direct Student Loans and Federal Family Education Loans.</t>
    </r>
  </si>
  <si>
    <t>Doctoral degree
research/scholarship</t>
  </si>
  <si>
    <t>Doctoral degree –
professional practice</t>
  </si>
  <si>
    <t>Doctoral degree -- other</t>
  </si>
  <si>
    <r>
      <t xml:space="preserve">Institutional Enrollment - Men and Women </t>
    </r>
    <r>
      <rPr>
        <sz val="10"/>
        <rFont val="Arial"/>
        <family val="2"/>
      </rPr>
      <t>Provide numbers of students for each of the following categories as of the institution's official fall reporting date or as of October 15, 2009. Note: Report students formerly designated as “first professional” in the graduate cells.</t>
    </r>
  </si>
  <si>
    <t>Total all graduate</t>
  </si>
  <si>
    <r>
      <t xml:space="preserve">Enrollment by Racial/Ethnic Category. </t>
    </r>
    <r>
      <rPr>
        <sz val="10"/>
        <rFont val="Arial"/>
        <family val="2"/>
      </rPr>
      <t>Provide numbers of undergraduate students for each of the following categories as of the institution's official fall reporting date or as of October 15, 2009. Include international students only in the category "Nonresident aliens." Complete the "Total Undergraduates" column only if you cannot provide data for the first two columns.</t>
    </r>
  </si>
  <si>
    <t>Number of degrees awarded from July 1, 2008 to June 30, 2009</t>
  </si>
  <si>
    <t>Doctoral degrees – research/scholarship</t>
  </si>
  <si>
    <t>Doctoral degrees – professional practice</t>
  </si>
  <si>
    <t>Doctoral degrees – other</t>
  </si>
  <si>
    <t>Please provide data for the fall 2003 cohort if available. If fall 2003 cohort data are 
not available, provide data for the fall 2002 cohort.</t>
  </si>
  <si>
    <t>Fall 2003 Cohort</t>
  </si>
  <si>
    <t>Report for the cohort of full-time first-time bachelor's (or equivalent) degree-seeking undergraduate students who entered in fall 2003. Include in the cohort those who entered your institution during the summer term preceding fall 2003.</t>
  </si>
  <si>
    <t>Initial 2003 cohort of first-time, full-time bachelor's (or equivalent) degree-seeking undergraduate students; total all students:</t>
  </si>
  <si>
    <t xml:space="preserve">Of the initial 2003 cohort, how many did not persist and did not graduate for the following reasons: death, permanent disability, service in the armed forces, foreign aid service of the federal government, or official church missions; total allowable exclusions: </t>
  </si>
  <si>
    <t>Final 2003 cohort, after adjusting for allowable exclusions: (subtract question B5 from question B4)</t>
  </si>
  <si>
    <t xml:space="preserve">Six-year graduation rate for 2003 cohort (question B10 divided by question B6): </t>
  </si>
  <si>
    <t xml:space="preserve">Of the initial 2003 cohort, how many completed the program in four years or less (by August 31, 2007): </t>
  </si>
  <si>
    <t xml:space="preserve">Of the initial 2003 cohort, how many completed the program in more than four years but in five years or less (after August 31, 2007 and by August 31, 2008): </t>
  </si>
  <si>
    <t xml:space="preserve">Of the initial 2003 cohort, how many completed the program in more than five years but in six years or less (after August 31, 2008 and by August 31, 2009): </t>
  </si>
  <si>
    <t>Please provide data for the 2006 cohort if available. If 2006 cohort data are not available, provide data for the 2005 cohort.</t>
  </si>
  <si>
    <t>2006 Cohort</t>
  </si>
  <si>
    <t xml:space="preserve">Initial 2006 cohort, total of first-time, full-time degree/certificate-seeking students: </t>
  </si>
  <si>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</si>
  <si>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t>Final 2006 cohort, after adjusting for allowable exclusions (Subtract question B13 from question B12):</t>
  </si>
  <si>
    <t>Report for the cohort of all full-time, first-time bachelor’s (or equivalent) degree-seeking undergraduate students who entered in fall 2008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</si>
  <si>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2008 (or the preceding summer term), what percentage was enrolled at your institution as of the date your institution calculates its official enrollment in fall 2009? </t>
  </si>
  <si>
    <r>
      <t xml:space="preserve">First-time, first-year, (freshmen) students: </t>
    </r>
    <r>
      <rPr>
        <sz val="10"/>
        <rFont val="Arial"/>
        <family val="2"/>
      </rPr>
      <t>Provide the number of degree-seeking, first-time, first-year students who applied, were admitted, and enrolled (full- or part-time) in fall 2009.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r>
  </si>
  <si>
    <t>If yes, please answer the questions below for fall 2009 admissions:</t>
  </si>
  <si>
    <r>
      <t xml:space="preserve">If yes, place check marks in the appropriate boxes below to reflect your institution’s policies for use in admission for </t>
    </r>
    <r>
      <rPr>
        <b/>
        <sz val="10"/>
        <rFont val="Arial"/>
        <family val="2"/>
      </rPr>
      <t>Fall 2011</t>
    </r>
    <r>
      <rPr>
        <sz val="10"/>
        <rFont val="Arial"/>
        <family val="2"/>
      </rPr>
      <t>.</t>
    </r>
  </si>
  <si>
    <t>For the Fall 2009 entering class:</t>
  </si>
  <si>
    <t>Provide the number of students who applied, were admitted, and enrolled as degree-seeking transfer students in fall 2009.</t>
  </si>
  <si>
    <t>Percentages of first-time, first-year (freshman) degree-seeking students and degree-seeking undergraduates enrolled in Fall 2009 who fit the following categories:</t>
  </si>
  <si>
    <t>Provide 2010-2011 academic year costs of attendance for the following categories that are applicable to your institution.</t>
  </si>
  <si>
    <t xml:space="preserve">Check here if your institution's 2010-2011 academic year costs of attendance are not available at this time and provide an approximate date (i.e., month/day) when your institution's final 2010-2011 academic year costs of attendance will be available:  </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</si>
  <si>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</si>
  <si>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</si>
  <si>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</si>
  <si>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</si>
  <si>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</si>
  <si>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</si>
  <si>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</si>
  <si>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</si>
  <si>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</si>
  <si>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</si>
  <si>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</si>
  <si>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</si>
  <si>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</si>
  <si>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</si>
  <si>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</si>
  <si>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</si>
  <si>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J1</t>
  </si>
  <si>
    <t>Category</t>
  </si>
  <si>
    <t>Diploma/Certificates</t>
  </si>
  <si>
    <t>Agriculture</t>
  </si>
  <si>
    <t>Architecture</t>
  </si>
  <si>
    <t>Area and ethnic studies</t>
  </si>
  <si>
    <t>Biological/life sciences</t>
  </si>
  <si>
    <t>Business/marketing</t>
  </si>
  <si>
    <t>Computer and information sciences</t>
  </si>
  <si>
    <t>Education</t>
  </si>
  <si>
    <t>Foreign languages and literature</t>
  </si>
  <si>
    <t>Health professions and related sciences</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</si>
  <si>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</si>
  <si>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</si>
  <si>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</si>
  <si>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</si>
  <si>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</si>
  <si>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</si>
  <si>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</si>
  <si>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</si>
  <si>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</si>
  <si>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</si>
  <si>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</si>
  <si>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</si>
  <si>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</si>
  <si>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</si>
  <si>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</si>
  <si>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</si>
  <si>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</si>
  <si>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</si>
  <si>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</si>
  <si>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</si>
  <si>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</si>
  <si>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</si>
  <si>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</si>
  <si>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</si>
  <si>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</si>
  <si>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</si>
  <si>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</si>
  <si>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</si>
  <si>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</si>
  <si>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</si>
  <si>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</si>
  <si>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</si>
  <si>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</si>
  <si>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</si>
  <si>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</si>
  <si>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</si>
  <si>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</si>
  <si>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</si>
  <si>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</si>
  <si>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</si>
  <si>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</si>
  <si>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</si>
  <si>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</si>
  <si>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</si>
  <si>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</si>
  <si>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</si>
  <si>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</si>
  <si>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</si>
  <si>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</si>
  <si>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</si>
  <si>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</si>
  <si>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</si>
  <si>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</si>
  <si>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</si>
  <si>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</si>
  <si>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</si>
  <si>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</si>
  <si>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</si>
  <si>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</si>
  <si>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</si>
  <si>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</si>
  <si>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</si>
  <si>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</si>
  <si>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</si>
  <si>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</si>
  <si>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</si>
  <si>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</si>
  <si>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</si>
  <si>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</si>
  <si>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</si>
  <si>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</si>
  <si>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Communications/journalism</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</si>
  <si>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</si>
  <si>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</si>
  <si>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</si>
  <si>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</si>
  <si>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</si>
  <si>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</si>
  <si>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</si>
  <si>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</si>
  <si>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Security and protective services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</si>
  <si>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</si>
  <si>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</si>
  <si>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</si>
  <si>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</si>
  <si>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</si>
  <si>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</si>
  <si>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</si>
  <si>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</si>
  <si>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</si>
  <si>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</si>
  <si>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</si>
  <si>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</si>
  <si>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</si>
  <si>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</si>
  <si>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</si>
  <si>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</si>
  <si>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</si>
  <si>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</si>
  <si>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</si>
  <si>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</si>
  <si>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</si>
  <si>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</si>
  <si>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</si>
  <si>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</si>
  <si>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</si>
  <si>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</si>
  <si>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</si>
  <si>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</si>
  <si>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</si>
  <si>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</si>
  <si>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American Indian or Alaska Native</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</si>
  <si>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</si>
  <si>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</si>
  <si>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</si>
  <si>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</si>
  <si>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</si>
  <si>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</si>
  <si>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</si>
  <si>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</si>
  <si>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</si>
  <si>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</si>
  <si>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</si>
  <si>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</si>
  <si>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</si>
  <si>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</si>
  <si>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</si>
  <si>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</si>
  <si>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</si>
  <si>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</si>
  <si>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</si>
  <si>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</si>
  <si>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</si>
  <si>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</si>
  <si>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</si>
  <si>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</si>
  <si>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</si>
  <si>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</si>
  <si>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</si>
  <si>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</si>
  <si>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</si>
  <si>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</si>
  <si>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</si>
  <si>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</si>
  <si>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</si>
  <si>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</si>
  <si>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</si>
  <si>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</si>
  <si>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</si>
  <si>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</si>
  <si>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</si>
  <si>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</si>
  <si>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</si>
  <si>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</si>
  <si>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</si>
  <si>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</si>
  <si>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</si>
  <si>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</si>
  <si>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</si>
  <si>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</si>
  <si>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</si>
  <si>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</si>
  <si>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</si>
  <si>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</si>
  <si>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</si>
  <si>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</si>
  <si>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</si>
  <si>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</si>
  <si>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</si>
  <si>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</si>
  <si>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</si>
  <si>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</si>
  <si>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</si>
  <si>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</si>
  <si>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</si>
  <si>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</si>
  <si>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</si>
  <si>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</si>
  <si>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</si>
  <si>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</si>
  <si>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</si>
  <si>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</si>
  <si>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</si>
  <si>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</si>
  <si>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</si>
  <si>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</si>
  <si>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</si>
  <si>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</si>
  <si>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</si>
  <si>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</si>
  <si>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</si>
  <si>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</si>
  <si>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</si>
  <si>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</si>
  <si>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</si>
  <si>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</si>
  <si>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</si>
  <si>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</si>
  <si>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</si>
  <si>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</si>
  <si>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</si>
  <si>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</si>
  <si>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</si>
  <si>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</si>
  <si>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</si>
  <si>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</si>
  <si>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</si>
  <si>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</si>
  <si>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</si>
  <si>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</si>
  <si>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</si>
  <si>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</si>
  <si>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</si>
  <si>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</si>
  <si>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</si>
  <si>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</si>
  <si>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</si>
  <si>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</si>
  <si>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</si>
  <si>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</si>
  <si>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</si>
  <si>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</si>
  <si>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</si>
  <si>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</si>
  <si>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</si>
  <si>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</si>
  <si>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</si>
  <si>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</si>
  <si>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</si>
  <si>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</si>
  <si>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</si>
  <si>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</si>
  <si>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</si>
  <si>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</si>
  <si>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</si>
  <si>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</si>
  <si>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</si>
  <si>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</si>
  <si>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</si>
  <si>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</si>
  <si>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</si>
  <si>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</si>
  <si>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</si>
  <si>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</si>
  <si>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</si>
  <si>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</si>
  <si>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</si>
  <si>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</si>
  <si>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</si>
  <si>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</si>
  <si>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</si>
  <si>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</si>
  <si>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</si>
  <si>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</si>
  <si>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</si>
  <si>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</si>
  <si>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</si>
  <si>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</si>
  <si>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</si>
  <si>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</si>
  <si>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</si>
  <si>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</si>
  <si>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</si>
  <si>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</si>
  <si>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</si>
  <si>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</si>
  <si>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</si>
  <si>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</si>
  <si>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</si>
  <si>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</si>
  <si>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</si>
  <si>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</si>
  <si>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</si>
  <si>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</si>
  <si>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</si>
  <si>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</si>
  <si>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</si>
  <si>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</si>
  <si>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</si>
  <si>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</si>
  <si>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</si>
  <si>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</si>
  <si>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</si>
  <si>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</si>
  <si>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</si>
  <si>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</si>
  <si>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</si>
  <si>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</si>
  <si>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</si>
  <si>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</si>
  <si>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</si>
  <si>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</si>
  <si>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</si>
  <si>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</si>
  <si>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</si>
  <si>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</si>
  <si>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</si>
  <si>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</si>
  <si>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</si>
  <si>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</si>
  <si>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</si>
  <si>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</si>
  <si>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</si>
  <si>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</si>
  <si>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</si>
  <si>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</si>
  <si>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</si>
  <si>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</si>
  <si>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</si>
  <si>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FAMILY EDUCATION LOAN PROGRAM (FFEL)</t>
  </si>
  <si>
    <t>FFEL Subsidized Stafford Loans</t>
  </si>
  <si>
    <t>FFEL Unsubsidized Stafford Loans</t>
  </si>
  <si>
    <t>FFEL PLUS Loans</t>
  </si>
  <si>
    <t>Federal Perkins Loans</t>
  </si>
  <si>
    <t>SAT essay</t>
  </si>
  <si>
    <t>ACT essay</t>
  </si>
  <si>
    <t>The items in this section correspond to data elements collected by the IPEDS Web-based Data Collection System's Graduation Rate Survey (GRS). For complete instructions and definitions of data elements, see the IPEDS GRS instructions and glossary on the 2008 Web-based survey.</t>
  </si>
  <si>
    <t>Fall 2002 Cohort</t>
  </si>
  <si>
    <t>Report for the cohort of full-time first-time bachelor's (or equivalent) degree-seeking undergraduate students who entered in fall 2002. Include in the cohort those who entered your institution during the summer term preceding fall 2002.</t>
  </si>
  <si>
    <t>Initial 2002 cohort of first-time, full-time bachelor's (or equivalent) degree-seeking undergraduate students; total all students:</t>
  </si>
  <si>
    <t xml:space="preserve">Of the initial 2002 cohort, how many did not persist and did not graduate for the following reasons: death, permanent disability, service in the armed forces, foreign aid service of the federal government, or official church missions; total allowable exclusions: </t>
  </si>
  <si>
    <t>Final 2002 cohort, after adjusting for allowable exclusions: (subtract question B5 from question B4)</t>
  </si>
  <si>
    <t xml:space="preserve">Six-year graduation rate for 2002 cohort (question B10 divided by question B6): </t>
  </si>
  <si>
    <t xml:space="preserve">Of the initial 2002 cohort, how many completed the program in four years or less (by August 31, 2006): </t>
  </si>
  <si>
    <t xml:space="preserve">Of the initial 2002 cohort, how many completed the program in more than four years but in five years or less (after August 31, 2006 and by August 31, 2007): </t>
  </si>
  <si>
    <t xml:space="preserve">Of the initial 2002 cohort, how many completed the program in more than five years but in six years or less (after August 31, 2007 and by August 31, 2008): </t>
  </si>
  <si>
    <t>2005 Cohort</t>
  </si>
  <si>
    <t xml:space="preserve">Initial 2005 cohort, total of first-time, full-time degree/certificate-seeking students: </t>
  </si>
  <si>
    <t>Final 2005 cohort, after adjusting for allowable exclusions (Subtract question B13 from question B12):</t>
  </si>
  <si>
    <t>Black, non-Hispanic</t>
  </si>
  <si>
    <t>Asian or Pacific Islander</t>
  </si>
  <si>
    <t>Hispanic</t>
  </si>
  <si>
    <t>White, non-Hispanic</t>
  </si>
  <si>
    <t>Race/ethnicity unknown</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</si>
  <si>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</si>
  <si>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</si>
  <si>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</si>
  <si>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</si>
  <si>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</si>
  <si>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</si>
  <si>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</si>
  <si>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</si>
  <si>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</si>
  <si>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</si>
  <si>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</si>
  <si>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</si>
  <si>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</si>
  <si>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</si>
  <si>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</si>
  <si>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</si>
  <si>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</si>
  <si>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</si>
  <si>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</si>
  <si>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</si>
  <si>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</si>
  <si>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</si>
  <si>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</si>
  <si>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</si>
  <si>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</si>
  <si>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</si>
  <si>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</si>
  <si>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</si>
  <si>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</si>
  <si>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</si>
  <si>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</si>
  <si>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</si>
  <si>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</si>
  <si>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</si>
  <si>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</si>
  <si>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</si>
  <si>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</si>
  <si>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</si>
  <si>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</si>
  <si>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</si>
  <si>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</si>
  <si>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</si>
  <si>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</si>
  <si>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</si>
  <si>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</si>
  <si>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If yes, please provide the URL of the corresponding Web page:</t>
  </si>
  <si>
    <t>Incorporated into H1 above.</t>
  </si>
  <si>
    <t>Indicate your institution’s policy regarding institutional scholarship and grant aid for undergraduate degree-seeking nonresident aliens:</t>
  </si>
  <si>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</si>
  <si>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</si>
  <si>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</si>
  <si>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</si>
  <si>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</si>
  <si>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</si>
  <si>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</si>
  <si>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</si>
  <si>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</si>
  <si>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</si>
  <si>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</si>
  <si>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</si>
  <si>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</si>
  <si>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</si>
  <si>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</si>
  <si>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</si>
  <si>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</si>
  <si>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</si>
  <si>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</si>
  <si>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</si>
  <si>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</si>
  <si>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</si>
  <si>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</si>
  <si>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</si>
  <si>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</si>
  <si>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</si>
  <si>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</si>
  <si>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</si>
  <si>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</si>
  <si>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</si>
  <si>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</si>
  <si>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</si>
  <si>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</si>
  <si>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</si>
  <si>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</si>
  <si>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</si>
  <si>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</si>
  <si>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</si>
  <si>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</si>
  <si>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</si>
  <si>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</si>
  <si>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</si>
  <si>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</si>
  <si>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r>
      <t>Minority faculty:</t>
    </r>
    <r>
      <rPr>
        <sz val="9"/>
        <rFont val="Arial"/>
        <family val="2"/>
      </rPr>
      <t xml:space="preserve"> includes faculty who designate themselves as black, non-Hispanic; American Indian or Alaska Native; Asian or Pacific Islander; or Hispanic.</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</si>
  <si>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</si>
  <si>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</si>
  <si>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</si>
  <si>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</si>
  <si>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</si>
  <si>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</si>
  <si>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</si>
  <si>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</si>
  <si>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</si>
  <si>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</si>
  <si>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</si>
  <si>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</si>
  <si>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</si>
  <si>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</si>
  <si>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</si>
  <si>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</si>
  <si>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</si>
  <si>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</si>
  <si>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</si>
  <si>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</si>
  <si>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</si>
  <si>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</si>
  <si>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</si>
  <si>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</si>
  <si>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</si>
  <si>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</si>
  <si>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</si>
  <si>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</si>
  <si>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</si>
  <si>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</si>
  <si>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</si>
  <si>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</si>
  <si>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</si>
  <si>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</si>
  <si>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</si>
  <si>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</si>
  <si>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</si>
  <si>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</si>
  <si>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</si>
  <si>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</si>
  <si>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</si>
  <si>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</si>
  <si>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</si>
  <si>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</si>
  <si>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</si>
  <si>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</si>
  <si>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</si>
  <si>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</si>
  <si>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</si>
  <si>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</si>
  <si>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</si>
  <si>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</si>
  <si>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</si>
  <si>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</si>
  <si>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</si>
  <si>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</si>
  <si>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</si>
  <si>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</si>
  <si>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</si>
  <si>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</si>
  <si>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</si>
  <si>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</si>
  <si>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</si>
  <si>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</si>
  <si>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</si>
  <si>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</si>
  <si>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</si>
  <si>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</si>
  <si>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</si>
  <si>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</si>
  <si>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</si>
  <si>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</si>
  <si>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</si>
  <si>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</si>
  <si>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</si>
  <si>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</si>
  <si>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</si>
  <si>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</si>
  <si>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</si>
  <si>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</si>
  <si>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</si>
  <si>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</si>
  <si>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</si>
  <si>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</si>
  <si>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</si>
  <si>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</si>
  <si>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</si>
  <si>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</si>
  <si>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</si>
  <si>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</si>
  <si>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</si>
  <si>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</si>
  <si>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</si>
  <si>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</si>
  <si>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</si>
  <si>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</si>
  <si>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</si>
  <si>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</si>
  <si>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</si>
  <si>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</si>
  <si>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</si>
  <si>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</si>
  <si>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</si>
  <si>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</si>
  <si>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</si>
  <si>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</si>
  <si>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</si>
  <si>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</si>
  <si>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</si>
  <si>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</si>
  <si>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</si>
  <si>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</si>
  <si>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If tuition and fees vary by undergraduate instructional program, describe briefly:</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</si>
  <si>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</si>
  <si>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</si>
  <si>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</si>
  <si>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</si>
  <si>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</si>
  <si>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</si>
  <si>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</si>
  <si>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</si>
  <si>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</si>
  <si>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</si>
  <si>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</si>
  <si>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</si>
  <si>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</si>
  <si>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</si>
  <si>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</si>
  <si>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</si>
  <si>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</si>
  <si>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</si>
  <si>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</si>
  <si>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</si>
  <si>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</si>
  <si>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</si>
  <si>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</si>
  <si>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</si>
  <si>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</si>
  <si>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</si>
  <si>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</si>
  <si>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</si>
  <si>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</si>
  <si>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</si>
  <si>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</si>
  <si>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</si>
  <si>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</si>
  <si>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</si>
  <si>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</si>
  <si>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</si>
  <si>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</si>
  <si>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</si>
  <si>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</si>
  <si>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</si>
  <si>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</si>
  <si>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</si>
  <si>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</si>
  <si>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</si>
  <si>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</si>
  <si>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</si>
  <si>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</si>
  <si>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</si>
  <si>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</si>
  <si>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</si>
  <si>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</si>
  <si>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</si>
  <si>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The items listed below are shaded in yellow throughout the spreadsheet's worksheets.</t>
  </si>
  <si>
    <t>Military science and technologies</t>
  </si>
  <si>
    <t>Natural resources/environmental science</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</si>
  <si>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</si>
  <si>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</si>
  <si>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</si>
  <si>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</si>
  <si>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</si>
  <si>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</si>
  <si>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</si>
  <si>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</si>
  <si>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</si>
  <si>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</si>
  <si>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</si>
  <si>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</si>
  <si>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</si>
  <si>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</si>
  <si>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</si>
  <si>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</si>
  <si>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</si>
  <si>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</si>
  <si>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</si>
  <si>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</si>
  <si>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</si>
  <si>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</si>
  <si>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</si>
  <si>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</si>
  <si>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</si>
  <si>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</si>
  <si>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</si>
  <si>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</si>
  <si>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</si>
  <si>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</si>
  <si>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</si>
  <si>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</si>
  <si>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</si>
  <si>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</si>
  <si>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</si>
  <si>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</si>
  <si>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</si>
  <si>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</si>
  <si>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</si>
  <si>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</si>
  <si>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</si>
  <si>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</si>
  <si>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</si>
  <si>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</si>
  <si>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</si>
  <si>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</si>
  <si>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</si>
  <si>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</si>
  <si>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</si>
  <si>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</si>
  <si>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</si>
  <si>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</si>
  <si>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</si>
  <si>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</si>
  <si>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</si>
  <si>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</si>
  <si>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</si>
  <si>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</si>
  <si>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</si>
  <si>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</si>
  <si>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</si>
  <si>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</si>
  <si>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</si>
  <si>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</si>
  <si>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</si>
  <si>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</si>
  <si>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</si>
  <si>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</si>
  <si>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</si>
  <si>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</si>
  <si>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</si>
  <si>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</si>
  <si>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</si>
  <si>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</si>
  <si>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</si>
  <si>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</si>
  <si>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</si>
  <si>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</si>
  <si>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</si>
  <si>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</si>
  <si>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</si>
  <si>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CHANGED ITEMS</t>
  </si>
  <si>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</si>
  <si>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</si>
  <si>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</si>
  <si>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</si>
  <si>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</si>
  <si>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</si>
  <si>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</si>
  <si>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</si>
  <si>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</si>
  <si>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</si>
  <si>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</si>
  <si>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</si>
  <si>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</si>
  <si>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</si>
  <si>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</si>
  <si>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</si>
  <si>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</si>
  <si>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</si>
  <si>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</si>
  <si>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</si>
  <si>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</si>
  <si>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</si>
  <si>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</si>
  <si>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</si>
  <si>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</si>
  <si>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</si>
  <si>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</si>
  <si>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</si>
  <si>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</si>
  <si>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</si>
  <si>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</si>
  <si>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</si>
  <si>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</si>
  <si>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</si>
  <si>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</si>
  <si>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</si>
  <si>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</si>
  <si>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</si>
  <si>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</si>
  <si>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</si>
  <si>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</si>
  <si>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</si>
  <si>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</si>
  <si>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</si>
  <si>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</si>
  <si>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</si>
  <si>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</si>
  <si>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</si>
  <si>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</si>
  <si>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Are your responses to the CDS posted for reference on your institution's Web site? Yes/no</t>
  </si>
  <si>
    <t>B. ENROLLMENT AND PERSISTENCE - CAS</t>
  </si>
  <si>
    <t>B. ENROLLMENT AND PERSISTENCE - CAPS</t>
  </si>
  <si>
    <t>B. ENROLLMENT AND PERSISTENCE - GS</t>
  </si>
  <si>
    <t>B. ENROLLMENT AND PERSISTENCE - Seminary</t>
  </si>
  <si>
    <t>C. FIRST-TIME, FIRST-YEAR (FRESHMAN) ADMISSION - CAS</t>
  </si>
  <si>
    <t>C. FIRST-TIME, FIRST-YEAR (FRESHMAN) ADMISSION - CAPS</t>
  </si>
  <si>
    <t>D. TRANSFER ADMISSION - CAS</t>
  </si>
  <si>
    <t>D. TRANSFER ADMISSION - CAPS</t>
  </si>
  <si>
    <t>E. ACADEMIC OFFERINGS AND POLICIES - CAS</t>
  </si>
  <si>
    <t>E. ACADEMIC OFFERINGS AND POLICIES - CAPS</t>
  </si>
  <si>
    <t>F. STUDENT LIFE - CAS</t>
  </si>
  <si>
    <t>F. STUDENT LIFE - CAPS</t>
  </si>
  <si>
    <t>G. ANNUAL EXPENSES - CAS</t>
  </si>
  <si>
    <t>H. FINANCIAL AID - CAS</t>
  </si>
  <si>
    <t>I. INSTRUCTIONAL FACULTY AND CLASS SIZE - CAS</t>
  </si>
  <si>
    <t>I. INSTRUCTIONAL FACULTY AND CLASS SIZE - CAPS</t>
  </si>
  <si>
    <t>I. INSTRUCTIONAL FACULTY AND CLASS SIZE - GS</t>
  </si>
  <si>
    <t>I. INSTRUCTIONAL FACULTY AND CLASS SIZE - Seminary</t>
  </si>
  <si>
    <t>J. DEGREES CONFERRED - CAS</t>
  </si>
  <si>
    <t>J. DEGREES CONFERRED - CAPS</t>
  </si>
  <si>
    <t>J. DEGREES CONFERRED - CAS &amp; CAPS Combined</t>
  </si>
  <si>
    <t>þ</t>
  </si>
  <si>
    <t>Average Class Size:</t>
  </si>
  <si>
    <t>I+</t>
  </si>
  <si>
    <r>
      <t>Class Sections:</t>
    </r>
    <r>
      <rPr>
        <sz val="10"/>
        <color theme="0" tint="-0.249977111117893"/>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</si>
  <si>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color theme="0" tint="-0.249977111117893"/>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</si>
  <si>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Associate #  degrees conferred</t>
  </si>
  <si>
    <t>Bachelor’s # degrees conferred</t>
  </si>
  <si>
    <t>Associate % degrees conferred</t>
  </si>
  <si>
    <t>Bachelors % degrees conferred</t>
  </si>
  <si>
    <t>Other (describe): physical activity; personal welllness; cultural diversity</t>
  </si>
  <si>
    <t>X</t>
  </si>
  <si>
    <t>Deb H</t>
  </si>
  <si>
    <t>x</t>
  </si>
  <si>
    <t>University of Minnesota</t>
  </si>
  <si>
    <t>University of St. Thomas</t>
  </si>
  <si>
    <r>
      <t xml:space="preserve">ROTC </t>
    </r>
    <r>
      <rPr>
        <sz val="10"/>
        <color theme="0" tint="-0.249977111117893"/>
        <rFont val="Arial"/>
        <family val="2"/>
      </rPr>
      <t>(program offered in cooperation with Reserve Officers' Training Corps)</t>
    </r>
  </si>
  <si>
    <t>Emily J</t>
  </si>
  <si>
    <t>Katrina C</t>
  </si>
  <si>
    <t>Lori J</t>
  </si>
  <si>
    <t>Mandy S</t>
  </si>
  <si>
    <t>yes</t>
  </si>
  <si>
    <t>applicant without transfer credits who have HS GPA &lt;2.0 are admitted provisionally</t>
  </si>
  <si>
    <t>one year</t>
  </si>
  <si>
    <t>Mike P</t>
  </si>
  <si>
    <t>Derek S / Dan N</t>
  </si>
  <si>
    <t>60 credits</t>
  </si>
  <si>
    <t>80 - 85</t>
  </si>
  <si>
    <t>120 - 122</t>
  </si>
  <si>
    <t>semester credits</t>
  </si>
  <si>
    <t>Wayne A</t>
  </si>
  <si>
    <t>Who provided the data?</t>
  </si>
  <si>
    <t>Daniel C Nelson</t>
  </si>
  <si>
    <t>Vice President for Admissions, Financial Aid, and Retention</t>
  </si>
  <si>
    <t>Enrollment Management</t>
  </si>
  <si>
    <t>3900 Bethel Drive</t>
  </si>
  <si>
    <t>Saint Paul, MN 55112</t>
  </si>
  <si>
    <t>651.638.6429</t>
  </si>
  <si>
    <t>651.635.1482</t>
  </si>
  <si>
    <t>dc-nelson@bethel.edu</t>
  </si>
  <si>
    <t>Bethel University</t>
  </si>
  <si>
    <t>651.638.6400</t>
  </si>
  <si>
    <t>www.bethel.edu</t>
  </si>
  <si>
    <t>651.638.6242</t>
  </si>
  <si>
    <t>800.255.8706, x6242</t>
  </si>
  <si>
    <t>651.635.1490</t>
  </si>
  <si>
    <t>Buadmissions-cas@bethel.edu</t>
  </si>
  <si>
    <t>http://cas.bethel.edu/admissions/application-details</t>
  </si>
  <si>
    <t>College of Arts &amp; Sciences (CAS) is 4-1-4; Seminary is quarter; College of Adult and Professional Studies and Graduate School (CAPS and GS) are semester.</t>
  </si>
  <si>
    <r>
      <t xml:space="preserve">Source of institutional control </t>
    </r>
    <r>
      <rPr>
        <sz val="10"/>
        <color theme="1"/>
        <rFont val="Arial"/>
        <family val="2"/>
      </rPr>
      <t>(Check only one)</t>
    </r>
    <r>
      <rPr>
        <b/>
        <sz val="10"/>
        <color theme="1"/>
        <rFont val="Arial"/>
        <family val="2"/>
      </rPr>
      <t>:</t>
    </r>
  </si>
  <si>
    <t>Total FT</t>
  </si>
  <si>
    <t>Total PT</t>
  </si>
  <si>
    <t>Combined Total</t>
  </si>
  <si>
    <r>
      <t xml:space="preserve">Number of qualified applicants </t>
    </r>
    <r>
      <rPr>
        <sz val="10"/>
        <rFont val="Arial"/>
        <family val="2"/>
      </rPr>
      <t>offered</t>
    </r>
    <r>
      <rPr>
        <sz val="10"/>
        <color indexed="13"/>
        <rFont val="Arial"/>
        <family val="2"/>
      </rPr>
      <t xml:space="preserve"> </t>
    </r>
    <r>
      <rPr>
        <sz val="10"/>
        <rFont val="Arial"/>
        <family val="2"/>
      </rPr>
      <t>a placed on waiting list</t>
    </r>
  </si>
  <si>
    <t>Average/Mean</t>
  </si>
  <si>
    <t>n/a</t>
  </si>
  <si>
    <t>out of 727</t>
  </si>
  <si>
    <t>Excludes "specials"</t>
  </si>
  <si>
    <r>
      <t xml:space="preserve">First-time, first-year, (freshmen) students: </t>
    </r>
    <r>
      <rPr>
        <sz val="10"/>
        <color theme="1"/>
        <rFont val="Arial"/>
        <family val="2"/>
      </rPr>
      <t>Provide the number of degree-seeking, first-time, first-year students who applied, were admitted, and enrolled (full- or part-time) in fall 2009.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r>
  </si>
  <si>
    <r>
      <t xml:space="preserve">Provide percentages for </t>
    </r>
    <r>
      <rPr>
        <b/>
        <sz val="10"/>
        <color theme="1"/>
        <rFont val="Arial"/>
        <family val="2"/>
      </rPr>
      <t>ALL enrolled, degree-seeking, full-time and part-time, first-time, first-year (freshman)</t>
    </r>
    <r>
      <rPr>
        <sz val="10"/>
        <color theme="1"/>
        <rFont val="Arial"/>
        <family val="2"/>
      </rPr>
      <t xml:space="preserve"> </t>
    </r>
    <r>
      <rPr>
        <b/>
        <sz val="10"/>
        <color theme="1"/>
        <rFont val="Arial"/>
        <family val="2"/>
      </rPr>
      <t xml:space="preserve">students </t>
    </r>
    <r>
      <rPr>
        <sz val="10"/>
        <color theme="1"/>
        <rFont val="Arial"/>
        <family val="2"/>
      </rPr>
      <t>enrolled in fall 2009, including students who began studies during summer, international students/nonresident aliens, and students admitted under special arrangements.</t>
    </r>
  </si>
  <si>
    <r>
      <t xml:space="preserve">Percent and number of first-time, first-year (freshman) students enrolled in fall 2009 who submitted national standardized (SAT/ACT) test scores.  </t>
    </r>
    <r>
      <rPr>
        <sz val="10"/>
        <color theme="1"/>
        <rFont val="Arial"/>
        <family val="2"/>
      </rPr>
      <t xml:space="preserve">Include information for </t>
    </r>
    <r>
      <rPr>
        <b/>
        <sz val="10"/>
        <color theme="1"/>
        <rFont val="Arial"/>
        <family val="2"/>
      </rPr>
      <t>ALL enrolled, degree-seeking, first-time, first-year (freshman) students who submitted test scores</t>
    </r>
    <r>
      <rPr>
        <sz val="10"/>
        <color theme="1"/>
        <rFont val="Arial"/>
        <family val="2"/>
      </rPr>
      <t>.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r>
  </si>
  <si>
    <t>141 / 654</t>
  </si>
  <si>
    <t>608 / 2723</t>
  </si>
  <si>
    <t>4 / 655</t>
  </si>
  <si>
    <t>75 / 2740</t>
  </si>
  <si>
    <t>out of 647 students</t>
  </si>
  <si>
    <t>out of 2657 students</t>
  </si>
  <si>
    <t>out of 655 students</t>
  </si>
  <si>
    <t>out of 2740 students</t>
  </si>
  <si>
    <t>1 / 38</t>
  </si>
  <si>
    <t>21 / 593</t>
  </si>
  <si>
    <t>23 / 23</t>
  </si>
  <si>
    <t>475 / 497</t>
  </si>
  <si>
    <t>out of 0 students</t>
  </si>
  <si>
    <t>out of 35 students</t>
  </si>
  <si>
    <t>out of 23 students</t>
  </si>
  <si>
    <t>out of 497 students</t>
  </si>
  <si>
    <t>1906 / 2741</t>
  </si>
  <si>
    <t>647 / 727</t>
  </si>
  <si>
    <t>Jim B</t>
  </si>
  <si>
    <t>Sonia R</t>
  </si>
  <si>
    <t>I. INSTRUCTIONAL FACULTY AND CLASS SIZE -                                   CAS/CAPS/GS ONLY  (NO seminary)</t>
  </si>
  <si>
    <t>na</t>
  </si>
  <si>
    <t>NA</t>
  </si>
  <si>
    <t>Amount of housing deposit:  $150.00</t>
  </si>
  <si>
    <t>x if by May 1</t>
  </si>
  <si>
    <t>after May 1</t>
  </si>
  <si>
    <t xml:space="preserve"> 1 term</t>
  </si>
  <si>
    <t>Per Scott K.</t>
  </si>
  <si>
    <t>Per Scott K</t>
  </si>
  <si>
    <t>Jay F</t>
  </si>
  <si>
    <t>28 of the last 35 credits, plus at least 1/2 of the major</t>
  </si>
  <si>
    <r>
      <t xml:space="preserve">If yes, place check marks in the appropriate boxes below to reflect your institution’s policies for use in admission for </t>
    </r>
    <r>
      <rPr>
        <b/>
        <sz val="10"/>
        <color theme="0" tint="-0.249977111117893"/>
        <rFont val="Arial"/>
        <family val="2"/>
      </rPr>
      <t>Fall 2011</t>
    </r>
    <r>
      <rPr>
        <sz val="10"/>
        <color theme="0" tint="-0.249977111117893"/>
        <rFont val="Arial"/>
        <family val="2"/>
      </rPr>
      <t>.</t>
    </r>
  </si>
  <si>
    <r>
      <t xml:space="preserve">If your institution will make use of the ACT in </t>
    </r>
    <r>
      <rPr>
        <b/>
        <sz val="10"/>
        <color theme="0" tint="-0.249977111117893"/>
        <rFont val="Arial"/>
        <family val="2"/>
      </rPr>
      <t>admission</t>
    </r>
    <r>
      <rPr>
        <sz val="10"/>
        <color theme="0" tint="-0.249977111117893"/>
        <rFont val="Arial"/>
        <family val="2"/>
      </rPr>
      <t xml:space="preserve"> decisions for first-time, first-year, degree-seeking applicants for </t>
    </r>
    <r>
      <rPr>
        <b/>
        <sz val="10"/>
        <color theme="0" tint="-0.249977111117893"/>
        <rFont val="Arial"/>
        <family val="2"/>
      </rPr>
      <t>Fall 2010</t>
    </r>
    <r>
      <rPr>
        <sz val="10"/>
        <color theme="0" tint="-0.249977111117893"/>
        <rFont val="Arial"/>
        <family val="2"/>
      </rPr>
      <t>, please indicate which ONE of the following applies: (regardless of whether the writing score will be used in the admissions process):</t>
    </r>
  </si>
  <si>
    <r>
      <t>In addition</t>
    </r>
    <r>
      <rPr>
        <sz val="10"/>
        <color theme="0" tint="-0.249977111117893"/>
        <rFont val="Arial"/>
        <family val="2"/>
      </rPr>
      <t>, does your institution use applicants' test scores for academic advising?</t>
    </r>
  </si>
  <si>
    <r>
      <t xml:space="preserve">Provide percentages for </t>
    </r>
    <r>
      <rPr>
        <b/>
        <sz val="10"/>
        <color theme="0" tint="-0.249977111117893"/>
        <rFont val="Arial"/>
        <family val="2"/>
      </rPr>
      <t>ALL enrolled, degree-seeking, full-time and part-time, first-time, first-year (freshman)</t>
    </r>
    <r>
      <rPr>
        <sz val="10"/>
        <color theme="0" tint="-0.249977111117893"/>
        <rFont val="Arial"/>
        <family val="2"/>
      </rPr>
      <t xml:space="preserve"> </t>
    </r>
    <r>
      <rPr>
        <b/>
        <sz val="10"/>
        <color theme="0" tint="-0.249977111117893"/>
        <rFont val="Arial"/>
        <family val="2"/>
      </rPr>
      <t xml:space="preserve">students </t>
    </r>
    <r>
      <rPr>
        <sz val="10"/>
        <color theme="0" tint="-0.249977111117893"/>
        <rFont val="Arial"/>
        <family val="2"/>
      </rPr>
      <t>enrolled in fall 2009, including students who began studies during summer, international students/nonresident aliens, and students admitted under special arrangements.</t>
    </r>
  </si>
  <si>
    <r>
      <t xml:space="preserve">Percent and number of first-time, first-year (freshman) students enrolled in fall 2009 who submitted national standardized (SAT/ACT) test scores.  </t>
    </r>
    <r>
      <rPr>
        <sz val="10"/>
        <color theme="0" tint="-0.249977111117893"/>
        <rFont val="Arial"/>
        <family val="2"/>
      </rPr>
      <t xml:space="preserve">Include information for </t>
    </r>
    <r>
      <rPr>
        <b/>
        <sz val="10"/>
        <color theme="0" tint="-0.249977111117893"/>
        <rFont val="Arial"/>
        <family val="2"/>
      </rPr>
      <t>ALL enrolled, degree-seeking, first-time, first-year (freshman) students who submitted test scores</t>
    </r>
    <r>
      <rPr>
        <sz val="10"/>
        <color theme="0" tint="-0.249977111117893"/>
        <rFont val="Arial"/>
        <family val="2"/>
      </rPr>
      <t>.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r>
  </si>
  <si>
    <r>
      <t>Housing:</t>
    </r>
    <r>
      <rPr>
        <sz val="10"/>
        <color theme="0" tint="-0.249977111117893"/>
        <rFont val="Arial"/>
        <family val="2"/>
      </rPr>
      <t xml:space="preserve"> Check all types of college-owned, -operated, or -affiliated housing available for undergraduates at your institution.</t>
    </r>
  </si>
  <si>
    <r>
      <t xml:space="preserve">Undergraduate full-time tuition, required fees, room and board </t>
    </r>
    <r>
      <rPr>
        <sz val="10"/>
        <color theme="0" tint="-0.249977111117893"/>
        <rFont val="Arial"/>
        <family val="2"/>
      </rPr>
      <t>List the typical tuition, required fees, and room and board for a full-time undergraduate student for the FULL 2010-2011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r>
  </si>
  <si>
    <t>B. ENROLLMENT AND PERSISTENCE - All Schools</t>
  </si>
  <si>
    <t>A.  General Information - All Schools</t>
  </si>
  <si>
    <r>
      <t xml:space="preserve">Notification to applicants of admission decision sent </t>
    </r>
    <r>
      <rPr>
        <i/>
        <sz val="10"/>
        <rFont val="Arial"/>
        <family val="2"/>
      </rPr>
      <t>(fill in one only)</t>
    </r>
  </si>
  <si>
    <t>Number of Class Sections with Undergraduates Enrolled (CAS)</t>
  </si>
  <si>
    <t>I. INSTRUCTIONAL FACULTY AND CLASS SIZE - All Schools</t>
  </si>
  <si>
    <t>Section A - General Information</t>
  </si>
  <si>
    <t>Section B - Enrollment and Persistence</t>
  </si>
  <si>
    <t>Section C - Freshman Admission</t>
  </si>
  <si>
    <t>Section D - Transfer Admission</t>
  </si>
  <si>
    <t>Section E - Academic Offerings and Policies</t>
  </si>
  <si>
    <t>Section F - Student Life</t>
  </si>
  <si>
    <t>Section G - Annual Expenses</t>
  </si>
  <si>
    <t>Section H - Financial Aid</t>
  </si>
  <si>
    <t>Section I - Instrucitonal Faculty and Class Size</t>
  </si>
  <si>
    <t>Section J - Degrees Conferred</t>
  </si>
  <si>
    <t>CDS - Changes</t>
  </si>
  <si>
    <t>CDS - Definitions</t>
  </si>
  <si>
    <t>2009-2010 Common Data Set</t>
  </si>
  <si>
    <t xml:space="preserve">            Table of Contents</t>
  </si>
  <si>
    <t>CAS</t>
  </si>
  <si>
    <t>CAPS</t>
  </si>
  <si>
    <t>GS</t>
  </si>
  <si>
    <t>Seminary</t>
  </si>
  <si>
    <t>CAS/CAPS/GS (No Seminary)</t>
  </si>
  <si>
    <t>B. ENROLLMENT AND PERSISTENCE                                      CAS/CAPS/GS ONLY  (NO seminary)</t>
  </si>
  <si>
    <t>Other versions available:</t>
  </si>
  <si>
    <t>Integrated / Survey Version</t>
  </si>
  <si>
    <t>Key:</t>
  </si>
  <si>
    <r>
      <t xml:space="preserve">Enrollment by Racial/Ethnic Category. </t>
    </r>
    <r>
      <rPr>
        <sz val="10"/>
        <color theme="0" tint="-0.249977111117893"/>
        <rFont val="Arial"/>
        <family val="2"/>
      </rPr>
      <t>Provide numbers of undergraduate students for each of the following categories as of the institution's official fall reporting date or as of October 15, 2009. Include international students only in the category "Nonresident aliens." Complete the "Total Undergraduates" column only if you cannot provide data for the first two columns.</t>
    </r>
  </si>
  <si>
    <t>Derek Stavem</t>
  </si>
  <si>
    <t>Administrative/Research Assistant</t>
  </si>
</sst>
</file>

<file path=xl/styles.xml><?xml version="1.0" encoding="utf-8"?>
<styleSheet xmlns="http://schemas.openxmlformats.org/spreadsheetml/2006/main">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409]mmmm\ d\,\ yyyy;@"/>
  </numFmts>
  <fonts count="92">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b/>
      <i/>
      <sz val="10"/>
      <color indexed="8"/>
      <name val="Arial"/>
      <family val="2"/>
    </font>
    <font>
      <b/>
      <u/>
      <sz val="10"/>
      <color indexed="8"/>
      <name val="Arial"/>
      <family val="2"/>
    </font>
    <font>
      <u/>
      <sz val="9"/>
      <name val="Arial"/>
      <family val="2"/>
    </font>
    <font>
      <i/>
      <sz val="9"/>
      <name val="Arial"/>
      <family val="2"/>
    </font>
    <font>
      <u/>
      <sz val="10"/>
      <color indexed="12"/>
      <name val="Arial"/>
    </font>
    <font>
      <b/>
      <sz val="10"/>
      <name val="Times New Roman"/>
      <family val="1"/>
    </font>
    <font>
      <sz val="8"/>
      <name val="Arial"/>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b/>
      <i/>
      <sz val="10"/>
      <name val="Times New Roman"/>
      <family val="1"/>
    </font>
    <font>
      <b/>
      <u/>
      <sz val="10"/>
      <name val="Times New Roman"/>
      <family val="1"/>
    </font>
    <font>
      <sz val="10"/>
      <color indexed="23"/>
      <name val="Times New Roman"/>
      <family val="1"/>
    </font>
    <font>
      <sz val="10"/>
      <color theme="0" tint="-0.249977111117893"/>
      <name val="Arial"/>
      <family val="2"/>
    </font>
    <font>
      <b/>
      <sz val="10"/>
      <color theme="0" tint="-0.249977111117893"/>
      <name val="Arial"/>
      <family val="2"/>
    </font>
    <font>
      <b/>
      <i/>
      <sz val="10"/>
      <color theme="0" tint="-0.249977111117893"/>
      <name val="Arial"/>
      <family val="2"/>
    </font>
    <font>
      <b/>
      <sz val="12"/>
      <color theme="0" tint="-0.249977111117893"/>
      <name val="Arial"/>
      <family val="2"/>
    </font>
    <font>
      <sz val="10"/>
      <color rgb="FFFF0000"/>
      <name val="Arial"/>
      <family val="2"/>
    </font>
    <font>
      <sz val="18"/>
      <color rgb="FFFF0000"/>
      <name val="Wingdings"/>
      <charset val="2"/>
    </font>
    <font>
      <sz val="8"/>
      <color theme="0" tint="-0.249977111117893"/>
      <name val="Arial"/>
      <family val="2"/>
    </font>
    <font>
      <sz val="10"/>
      <color theme="9" tint="-0.249977111117893"/>
      <name val="Arial"/>
      <family val="2"/>
    </font>
    <font>
      <sz val="10"/>
      <color rgb="FF00B050"/>
      <name val="Arial"/>
      <family val="2"/>
    </font>
    <font>
      <sz val="10"/>
      <color rgb="FF0070C0"/>
      <name val="Arial"/>
      <family val="2"/>
    </font>
    <font>
      <sz val="10"/>
      <color rgb="FF7030A0"/>
      <name val="Arial"/>
      <family val="2"/>
    </font>
    <font>
      <sz val="10"/>
      <color rgb="FF0070C0"/>
      <name val="Times New Roman"/>
      <family val="1"/>
    </font>
    <font>
      <b/>
      <sz val="10"/>
      <color rgb="FF0070C0"/>
      <name val="Arial"/>
      <family val="2"/>
    </font>
    <font>
      <b/>
      <sz val="10"/>
      <color rgb="FF7030A0"/>
      <name val="Arial"/>
      <family val="2"/>
    </font>
    <font>
      <i/>
      <sz val="10"/>
      <color theme="0" tint="-0.249977111117893"/>
      <name val="Arial"/>
      <family val="2"/>
    </font>
    <font>
      <sz val="10"/>
      <color theme="8"/>
      <name val="Arial"/>
      <family val="2"/>
    </font>
    <font>
      <sz val="10"/>
      <color theme="2" tint="-0.499984740745262"/>
      <name val="Arial"/>
      <family val="2"/>
    </font>
    <font>
      <sz val="10"/>
      <color theme="5" tint="-0.249977111117893"/>
      <name val="Arial"/>
      <family val="2"/>
    </font>
    <font>
      <b/>
      <sz val="10"/>
      <color rgb="FF00B050"/>
      <name val="Arial"/>
      <family val="2"/>
    </font>
    <font>
      <b/>
      <i/>
      <sz val="11"/>
      <color rgb="FF00B050"/>
      <name val="Arial"/>
      <family val="2"/>
    </font>
    <font>
      <sz val="12"/>
      <color rgb="FF00B050"/>
      <name val="Wingdings"/>
      <charset val="2"/>
    </font>
    <font>
      <sz val="10"/>
      <color rgb="FFFF00FF"/>
      <name val="Arial"/>
      <family val="2"/>
    </font>
    <font>
      <b/>
      <sz val="14"/>
      <color theme="1"/>
      <name val="Arial"/>
      <family val="2"/>
    </font>
    <font>
      <sz val="10"/>
      <color theme="1"/>
      <name val="Arial"/>
      <family val="2"/>
    </font>
    <font>
      <b/>
      <sz val="10"/>
      <color theme="1"/>
      <name val="Arial"/>
      <family val="2"/>
    </font>
    <font>
      <u/>
      <sz val="10"/>
      <color theme="1"/>
      <name val="Arial"/>
      <family val="2"/>
    </font>
    <font>
      <sz val="10"/>
      <color theme="1"/>
      <name val="Times New Roman"/>
      <family val="1"/>
    </font>
    <font>
      <b/>
      <sz val="10"/>
      <color rgb="FFFF0000"/>
      <name val="Arial"/>
      <family val="2"/>
    </font>
    <font>
      <b/>
      <sz val="10"/>
      <color rgb="FFFF0000"/>
      <name val="Times New Roman"/>
      <family val="1"/>
    </font>
    <font>
      <sz val="10"/>
      <color rgb="FFFF0000"/>
      <name val="Times New Roman"/>
      <family val="1"/>
    </font>
    <font>
      <sz val="8"/>
      <color theme="1"/>
      <name val="Arial"/>
      <family val="2"/>
    </font>
    <font>
      <b/>
      <sz val="12"/>
      <color theme="1"/>
      <name val="Arial"/>
      <family val="2"/>
    </font>
    <font>
      <sz val="9"/>
      <color theme="0" tint="-0.249977111117893"/>
      <name val="Arial"/>
      <family val="2"/>
    </font>
    <font>
      <sz val="10"/>
      <color rgb="FFFFC000"/>
      <name val="Arial"/>
      <family val="2"/>
    </font>
    <font>
      <sz val="10"/>
      <color theme="6" tint="-0.249977111117893"/>
      <name val="Arial"/>
      <family val="2"/>
    </font>
    <font>
      <b/>
      <i/>
      <sz val="11"/>
      <color theme="6" tint="-0.249977111117893"/>
      <name val="Arial"/>
      <family val="2"/>
    </font>
    <font>
      <sz val="9"/>
      <color theme="6" tint="-0.249977111117893"/>
      <name val="Times New Roman"/>
      <family val="1"/>
    </font>
    <font>
      <sz val="12"/>
      <color theme="6" tint="-0.249977111117893"/>
      <name val="Wingdings"/>
      <charset val="2"/>
    </font>
    <font>
      <sz val="9"/>
      <color theme="0" tint="-0.249977111117893"/>
      <name val="Times New Roman"/>
      <family val="1"/>
    </font>
    <font>
      <sz val="10"/>
      <color theme="0" tint="-0.249977111117893"/>
      <name val="Times New Roman"/>
      <family val="1"/>
    </font>
    <font>
      <b/>
      <sz val="9"/>
      <color theme="0" tint="-0.249977111117893"/>
      <name val="Arial"/>
      <family val="2"/>
    </font>
    <font>
      <b/>
      <sz val="10"/>
      <color theme="0" tint="-0.249977111117893"/>
      <name val="Times New Roman"/>
      <family val="1"/>
    </font>
    <font>
      <b/>
      <sz val="10"/>
      <color rgb="FF0070C0"/>
      <name val="Times New Roman"/>
      <family val="1"/>
    </font>
    <font>
      <sz val="9"/>
      <name val="Times New Roman"/>
      <family val="1"/>
    </font>
    <font>
      <b/>
      <sz val="10"/>
      <color theme="6" tint="-0.249977111117893"/>
      <name val="Arial"/>
      <family val="2"/>
    </font>
    <font>
      <sz val="12"/>
      <name val="Calibri"/>
      <family val="2"/>
      <scheme val="minor"/>
    </font>
    <font>
      <b/>
      <sz val="16"/>
      <name val="Calibri"/>
      <family val="2"/>
      <scheme val="minor"/>
    </font>
    <font>
      <u/>
      <sz val="12"/>
      <color indexed="12"/>
      <name val="Calibri"/>
      <family val="2"/>
      <scheme val="minor"/>
    </font>
    <font>
      <b/>
      <sz val="10"/>
      <name val="Calibri"/>
      <family val="2"/>
      <scheme val="minor"/>
    </font>
    <font>
      <b/>
      <sz val="14"/>
      <name val="Calibri"/>
      <family val="2"/>
      <scheme val="minor"/>
    </font>
    <font>
      <b/>
      <sz val="16"/>
      <name val="Arial"/>
      <family val="2"/>
    </font>
    <font>
      <u/>
      <sz val="12"/>
      <name val="Calibri"/>
      <family val="2"/>
      <scheme val="minor"/>
    </font>
    <font>
      <b/>
      <sz val="12"/>
      <name val="Calibri"/>
      <family val="2"/>
      <scheme val="minor"/>
    </font>
    <font>
      <sz val="9"/>
      <color rgb="FFFF0000"/>
      <name val="Arial"/>
      <family val="2"/>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23"/>
        <bgColor indexed="64"/>
      </patternFill>
    </fill>
    <fill>
      <patternFill patternType="solid">
        <fgColor theme="0" tint="-0.249977111117893"/>
        <bgColor indexed="64"/>
      </patternFill>
    </fill>
    <fill>
      <patternFill patternType="solid">
        <fgColor rgb="FFFFFF99"/>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0" fontId="27" fillId="0" borderId="0" applyNumberFormat="0" applyFill="0" applyBorder="0" applyAlignment="0" applyProtection="0">
      <alignment vertical="top"/>
      <protection locked="0"/>
    </xf>
    <xf numFmtId="9" fontId="1"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cellStyleXfs>
  <cellXfs count="1369">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4" fillId="0" borderId="1" xfId="0" applyFont="1" applyBorder="1"/>
    <xf numFmtId="0" fontId="0" fillId="0" borderId="0" xfId="0" applyBorder="1" applyAlignment="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0" fillId="0" borderId="1" xfId="0" applyBorder="1" applyAlignment="1">
      <alignment horizontal="center"/>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6" fillId="2" borderId="1" xfId="0" applyFont="1" applyFill="1" applyBorder="1" applyAlignment="1"/>
    <xf numFmtId="0" fontId="0" fillId="0" borderId="1" xfId="0" applyBorder="1" applyAlignment="1">
      <alignment horizontal="center" vertical="center" wrapText="1"/>
    </xf>
    <xf numFmtId="0" fontId="0" fillId="0" borderId="8" xfId="0" applyBorder="1"/>
    <xf numFmtId="0" fontId="4" fillId="0" borderId="0" xfId="0" applyFont="1" applyAlignment="1">
      <alignment horizontal="left" vertical="top"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5" fontId="0" fillId="0" borderId="0" xfId="2" applyNumberFormat="1" applyFont="1" applyBorder="1" applyAlignment="1">
      <alignment horizontal="center"/>
    </xf>
    <xf numFmtId="0" fontId="11" fillId="0" borderId="1" xfId="0" applyFont="1" applyBorder="1"/>
    <xf numFmtId="0" fontId="11" fillId="0" borderId="10" xfId="0" applyFont="1" applyBorder="1"/>
    <xf numFmtId="0" fontId="0" fillId="0" borderId="11" xfId="0" applyBorder="1"/>
    <xf numFmtId="0" fontId="0" fillId="0" borderId="4" xfId="0" applyBorder="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0" xfId="0" applyFont="1" applyAlignment="1">
      <alignment vertical="top"/>
    </xf>
    <xf numFmtId="0" fontId="3" fillId="0" borderId="1" xfId="0" applyFont="1" applyBorder="1" applyAlignment="1">
      <alignment vertical="center" wrapText="1"/>
    </xf>
    <xf numFmtId="49" fontId="0" fillId="0" borderId="1" xfId="0" applyNumberFormat="1" applyBorder="1" applyAlignment="1">
      <alignment horizontal="left" vertical="center" indent="2"/>
    </xf>
    <xf numFmtId="0" fontId="0" fillId="2" borderId="1" xfId="0" applyFill="1" applyBorder="1" applyAlignment="1">
      <alignment vertical="center"/>
    </xf>
    <xf numFmtId="49" fontId="0" fillId="0" borderId="1" xfId="0" applyNumberFormat="1" applyBorder="1" applyAlignment="1">
      <alignment horizontal="center" vertical="center"/>
    </xf>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11" fillId="0" borderId="0" xfId="0" applyFont="1" applyAlignment="1">
      <alignment horizontal="left" vertical="top" wrapText="1"/>
    </xf>
    <xf numFmtId="0" fontId="0" fillId="2" borderId="1" xfId="0" applyFill="1" applyBorder="1"/>
    <xf numFmtId="0" fontId="8" fillId="0" borderId="1" xfId="0" applyFont="1" applyBorder="1" applyAlignment="1">
      <alignment horizontal="center" vertical="center" wrapText="1"/>
    </xf>
    <xf numFmtId="167" fontId="0" fillId="0" borderId="1" xfId="0" applyNumberForma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20" fillId="0" borderId="1" xfId="0" applyFont="1" applyBorder="1" applyAlignment="1">
      <alignment horizontal="center" vertical="center" wrapText="1"/>
    </xf>
    <xf numFmtId="168" fontId="0" fillId="0" borderId="1" xfId="0" applyNumberFormat="1" applyBorder="1" applyAlignment="1">
      <alignment horizontal="right"/>
    </xf>
    <xf numFmtId="168" fontId="0" fillId="0" borderId="0" xfId="0" applyNumberFormat="1" applyBorder="1" applyAlignment="1">
      <alignment horizontal="right"/>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68" fontId="3" fillId="0" borderId="1" xfId="0" applyNumberFormat="1" applyFont="1" applyBorder="1" applyAlignment="1">
      <alignment horizontal="right" wrapText="1"/>
    </xf>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0" fillId="0" borderId="9" xfId="0" applyBorder="1" applyAlignment="1">
      <alignment horizontal="left" vertical="top"/>
    </xf>
    <xf numFmtId="49" fontId="0" fillId="0" borderId="9" xfId="0" applyNumberFormat="1" applyBorder="1" applyAlignment="1">
      <alignment horizontal="center" vertical="center"/>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8"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0" fontId="0" fillId="0" borderId="1" xfId="0" applyFill="1" applyBorder="1"/>
    <xf numFmtId="10" fontId="0" fillId="0" borderId="1" xfId="4" applyNumberFormat="1" applyFont="1" applyBorder="1" applyAlignment="1">
      <alignment horizontal="center" vertical="center"/>
    </xf>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31" fillId="0" borderId="1" xfId="0" applyFont="1" applyBorder="1" applyAlignment="1">
      <alignment horizontal="center" vertical="center" wrapText="1"/>
    </xf>
    <xf numFmtId="0" fontId="0" fillId="0" borderId="0" xfId="0"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0" fillId="0" borderId="0" xfId="0" applyFill="1" applyBorder="1" applyAlignment="1"/>
    <xf numFmtId="0" fontId="0" fillId="0" borderId="1" xfId="0" applyFill="1" applyBorder="1" applyAlignment="1">
      <alignment vertical="top" wrapText="1"/>
    </xf>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2"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4" fillId="0" borderId="0" xfId="0" applyFont="1" applyFill="1" applyAlignment="1">
      <alignment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0" fontId="0" fillId="0" borderId="10" xfId="0" applyBorder="1" applyAlignment="1">
      <alignment vertical="center"/>
    </xf>
    <xf numFmtId="0" fontId="0" fillId="0" borderId="4" xfId="0" applyBorder="1" applyAlignment="1">
      <alignment vertical="center"/>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0" fillId="0" borderId="0" xfId="0" applyFill="1" applyAlignment="1"/>
    <xf numFmtId="0" fontId="12" fillId="5" borderId="0" xfId="0" applyFont="1" applyFill="1" applyAlignment="1">
      <alignment horizontal="left" vertical="top" wrapText="1"/>
    </xf>
    <xf numFmtId="0" fontId="12" fillId="5" borderId="0" xfId="0" applyFont="1" applyFill="1" applyAlignment="1">
      <alignment vertical="top" wrapText="1"/>
    </xf>
    <xf numFmtId="0" fontId="12" fillId="5" borderId="0" xfId="0" applyFont="1" applyFill="1" applyAlignment="1">
      <alignment vertical="top"/>
    </xf>
    <xf numFmtId="0" fontId="12" fillId="5" borderId="0" xfId="0" applyFont="1" applyFill="1" applyAlignment="1">
      <alignment horizontal="left" vertical="top"/>
    </xf>
    <xf numFmtId="0" fontId="0" fillId="5" borderId="0" xfId="0" applyFill="1" applyAlignment="1"/>
    <xf numFmtId="0" fontId="37" fillId="0" borderId="0" xfId="0" applyFont="1" applyFill="1" applyAlignment="1">
      <alignment horizontal="left" vertical="top" wrapText="1"/>
    </xf>
    <xf numFmtId="0" fontId="37" fillId="0" borderId="0" xfId="0" applyFont="1" applyFill="1" applyAlignment="1">
      <alignment vertical="top" wrapText="1"/>
    </xf>
    <xf numFmtId="0" fontId="37" fillId="0" borderId="0" xfId="0" applyFont="1" applyFill="1" applyAlignment="1">
      <alignment vertical="top"/>
    </xf>
    <xf numFmtId="0" fontId="12" fillId="0" borderId="0" xfId="0" applyFont="1" applyFill="1" applyAlignment="1">
      <alignment horizontal="left" vertical="top" wrapText="1"/>
    </xf>
    <xf numFmtId="0" fontId="12" fillId="0" borderId="0" xfId="0" applyFont="1" applyFill="1" applyAlignment="1">
      <alignment vertical="top" wrapText="1"/>
    </xf>
    <xf numFmtId="0" fontId="4" fillId="4" borderId="1" xfId="0" applyFont="1" applyFill="1" applyBorder="1"/>
    <xf numFmtId="0" fontId="4" fillId="4" borderId="1" xfId="0" applyFont="1" applyFill="1" applyBorder="1" applyAlignment="1">
      <alignment wrapText="1"/>
    </xf>
    <xf numFmtId="0" fontId="0" fillId="0" borderId="20" xfId="0" applyFill="1" applyBorder="1" applyAlignment="1">
      <alignment horizontal="left" vertical="top" wrapText="1"/>
    </xf>
    <xf numFmtId="0" fontId="16" fillId="4" borderId="13" xfId="0" applyFont="1" applyFill="1" applyBorder="1" applyAlignment="1">
      <alignment horizontal="left" vertical="top" wrapText="1"/>
    </xf>
    <xf numFmtId="0" fontId="0" fillId="0" borderId="0" xfId="0" applyAlignment="1">
      <alignment vertical="top"/>
    </xf>
    <xf numFmtId="0" fontId="0" fillId="0" borderId="0" xfId="0"/>
    <xf numFmtId="0" fontId="0" fillId="2" borderId="1" xfId="0" applyFill="1" applyBorder="1" applyAlignment="1">
      <alignment vertical="center"/>
    </xf>
    <xf numFmtId="0" fontId="0" fillId="0" borderId="1" xfId="0" applyBorder="1" applyAlignment="1">
      <alignment vertical="center"/>
    </xf>
    <xf numFmtId="0" fontId="3" fillId="0" borderId="1" xfId="0" applyFont="1" applyBorder="1" applyAlignment="1">
      <alignment vertical="center"/>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3" fillId="0" borderId="0" xfId="0" applyFont="1" applyAlignment="1">
      <alignment vertical="top" wrapText="1"/>
    </xf>
    <xf numFmtId="0" fontId="4" fillId="0" borderId="0" xfId="0" applyFont="1" applyAlignment="1">
      <alignment horizontal="left" vertical="top"/>
    </xf>
    <xf numFmtId="0" fontId="3" fillId="0" borderId="0" xfId="0" applyFont="1" applyAlignment="1">
      <alignment horizontal="left" vertical="top" wrapText="1"/>
    </xf>
    <xf numFmtId="0" fontId="0" fillId="0" borderId="0" xfId="0"/>
    <xf numFmtId="0" fontId="3" fillId="0" borderId="0" xfId="0" applyFont="1" applyAlignment="1">
      <alignment horizontal="left" vertical="top" wrapText="1"/>
    </xf>
    <xf numFmtId="0" fontId="3" fillId="0" borderId="1" xfId="0" applyFont="1" applyBorder="1" applyAlignment="1">
      <alignment horizontal="center" vertical="center" wrapText="1"/>
    </xf>
    <xf numFmtId="0" fontId="38" fillId="0" borderId="0" xfId="0" applyFont="1" applyAlignment="1">
      <alignment horizontal="left" vertical="top"/>
    </xf>
    <xf numFmtId="0" fontId="39" fillId="0" borderId="0" xfId="0" applyFont="1"/>
    <xf numFmtId="0" fontId="38" fillId="0" borderId="0" xfId="0" applyFont="1"/>
    <xf numFmtId="0" fontId="38" fillId="0" borderId="0" xfId="0" applyFont="1" applyAlignment="1">
      <alignment horizontal="right"/>
    </xf>
    <xf numFmtId="0" fontId="40" fillId="0" borderId="0" xfId="0" applyFont="1"/>
    <xf numFmtId="0" fontId="39" fillId="0" borderId="0" xfId="0" applyFont="1" applyAlignment="1">
      <alignment horizontal="left" vertical="top"/>
    </xf>
    <xf numFmtId="0" fontId="38" fillId="0" borderId="1" xfId="0" applyFont="1" applyBorder="1" applyAlignment="1">
      <alignment horizontal="right"/>
    </xf>
    <xf numFmtId="0" fontId="39" fillId="0" borderId="0" xfId="0" applyFont="1" applyFill="1" applyBorder="1" applyAlignment="1">
      <alignment horizontal="left" vertical="top"/>
    </xf>
    <xf numFmtId="0" fontId="38" fillId="0" borderId="0" xfId="0" applyFont="1" applyBorder="1" applyAlignment="1">
      <alignment horizontal="left" vertical="top" wrapText="1"/>
    </xf>
    <xf numFmtId="0" fontId="38" fillId="0" borderId="0" xfId="0" applyFont="1" applyBorder="1" applyAlignment="1">
      <alignment horizontal="right"/>
    </xf>
    <xf numFmtId="0" fontId="41" fillId="0" borderId="0" xfId="0" applyFont="1" applyAlignment="1">
      <alignment horizontal="left" vertical="center" wrapText="1"/>
    </xf>
    <xf numFmtId="0" fontId="38" fillId="0" borderId="0" xfId="0" applyFont="1" applyAlignment="1">
      <alignment horizontal="left" vertical="center" wrapText="1"/>
    </xf>
    <xf numFmtId="0" fontId="38" fillId="0" borderId="0" xfId="0" applyFont="1" applyAlignment="1">
      <alignment horizontal="left" vertical="top" wrapText="1"/>
    </xf>
    <xf numFmtId="0" fontId="38" fillId="0" borderId="0" xfId="0" applyFont="1" applyAlignment="1">
      <alignment horizontal="left" vertical="center"/>
    </xf>
    <xf numFmtId="0" fontId="40" fillId="0" borderId="0" xfId="0" applyFont="1" applyAlignment="1">
      <alignment horizontal="left" vertical="center" wrapText="1"/>
    </xf>
    <xf numFmtId="37" fontId="38" fillId="0" borderId="1" xfId="0" applyNumberFormat="1" applyFont="1" applyBorder="1" applyAlignment="1">
      <alignment horizontal="right"/>
    </xf>
    <xf numFmtId="9" fontId="38" fillId="0" borderId="1" xfId="4" applyFont="1" applyBorder="1" applyAlignment="1">
      <alignment horizontal="right"/>
    </xf>
    <xf numFmtId="0" fontId="40" fillId="0" borderId="0" xfId="0" applyFont="1" applyAlignment="1">
      <alignment horizontal="left" vertical="center"/>
    </xf>
    <xf numFmtId="9" fontId="38" fillId="0" borderId="1" xfId="0" applyNumberFormat="1" applyFont="1" applyBorder="1" applyAlignment="1">
      <alignment horizontal="right"/>
    </xf>
    <xf numFmtId="0" fontId="43" fillId="0" borderId="1" xfId="0" applyFont="1" applyBorder="1" applyAlignment="1">
      <alignment horizontal="center" vertical="center"/>
    </xf>
    <xf numFmtId="0" fontId="3" fillId="0" borderId="0" xfId="0" applyFont="1" applyFill="1" applyBorder="1"/>
    <xf numFmtId="0" fontId="44" fillId="0" borderId="0" xfId="0" applyFont="1" applyAlignment="1">
      <alignment wrapText="1"/>
    </xf>
    <xf numFmtId="49" fontId="39" fillId="0" borderId="1" xfId="0" applyNumberFormat="1" applyFont="1" applyBorder="1" applyAlignment="1">
      <alignment horizontal="center"/>
    </xf>
    <xf numFmtId="0" fontId="38" fillId="0" borderId="1" xfId="0" applyFont="1" applyBorder="1" applyAlignment="1">
      <alignment horizontal="center"/>
    </xf>
    <xf numFmtId="0" fontId="39" fillId="0" borderId="0" xfId="0" applyFont="1" applyFill="1" applyBorder="1"/>
    <xf numFmtId="0" fontId="38" fillId="0" borderId="1" xfId="0" applyFont="1" applyBorder="1"/>
    <xf numFmtId="0" fontId="0" fillId="0" borderId="0" xfId="0"/>
    <xf numFmtId="0" fontId="0" fillId="0" borderId="0" xfId="0" applyAlignment="1"/>
    <xf numFmtId="0" fontId="3" fillId="0" borderId="1" xfId="0" applyFont="1" applyBorder="1" applyAlignment="1">
      <alignment horizontal="center" vertical="center"/>
    </xf>
    <xf numFmtId="0" fontId="0" fillId="2" borderId="1" xfId="0" applyFill="1" applyBorder="1" applyAlignment="1">
      <alignment vertical="center"/>
    </xf>
    <xf numFmtId="0" fontId="0" fillId="0" borderId="1" xfId="0" applyBorder="1" applyAlignment="1">
      <alignment vertical="center"/>
    </xf>
    <xf numFmtId="0" fontId="3" fillId="0" borderId="1" xfId="0" applyFont="1" applyBorder="1" applyAlignment="1">
      <alignment vertical="center"/>
    </xf>
    <xf numFmtId="0" fontId="0" fillId="0" borderId="1" xfId="0" applyBorder="1" applyAlignment="1">
      <alignment horizontal="left" vertical="top" wrapText="1"/>
    </xf>
    <xf numFmtId="0" fontId="0" fillId="0" borderId="2" xfId="0" applyBorder="1" applyAlignment="1"/>
    <xf numFmtId="0" fontId="4" fillId="0" borderId="0" xfId="0" applyFont="1" applyBorder="1" applyAlignment="1">
      <alignment horizontal="left" vertical="top" wrapText="1"/>
    </xf>
    <xf numFmtId="0" fontId="3" fillId="0" borderId="0" xfId="0" applyFont="1" applyAlignment="1">
      <alignment vertical="top" wrapText="1"/>
    </xf>
    <xf numFmtId="0" fontId="0" fillId="0" borderId="0" xfId="0" applyAlignment="1">
      <alignment horizontal="left" vertical="top"/>
    </xf>
    <xf numFmtId="0" fontId="4" fillId="0" borderId="0" xfId="0" applyFont="1" applyAlignment="1">
      <alignment horizontal="left" vertical="top" wrapText="1"/>
    </xf>
    <xf numFmtId="0" fontId="4" fillId="0" borderId="1" xfId="0" applyFont="1" applyBorder="1" applyAlignment="1">
      <alignment horizontal="center" vertical="center" wrapText="1"/>
    </xf>
    <xf numFmtId="0" fontId="0" fillId="0" borderId="1" xfId="0" applyBorder="1" applyAlignment="1">
      <alignment horizontal="left" vertical="center"/>
    </xf>
    <xf numFmtId="0" fontId="0" fillId="2" borderId="1" xfId="0" applyFill="1" applyBorder="1"/>
    <xf numFmtId="0" fontId="0" fillId="0" borderId="1" xfId="0" applyBorder="1"/>
    <xf numFmtId="0" fontId="3" fillId="0" borderId="0" xfId="0" applyFont="1" applyAlignment="1">
      <alignment horizontal="left" vertical="top"/>
    </xf>
    <xf numFmtId="0" fontId="38" fillId="0" borderId="0" xfId="0" applyFont="1" applyAlignment="1">
      <alignment horizontal="left" vertical="center" wrapText="1"/>
    </xf>
    <xf numFmtId="0" fontId="38" fillId="0" borderId="0" xfId="0" applyFont="1" applyAlignment="1">
      <alignment horizontal="left" vertical="center"/>
    </xf>
    <xf numFmtId="0" fontId="38" fillId="0" borderId="0" xfId="0" applyFont="1" applyAlignment="1">
      <alignment horizontal="left" vertical="top" wrapText="1"/>
    </xf>
    <xf numFmtId="0" fontId="38" fillId="0" borderId="0" xfId="0" applyFont="1"/>
    <xf numFmtId="0" fontId="39" fillId="0" borderId="0" xfId="0" applyFont="1" applyAlignment="1">
      <alignment horizontal="left" vertical="top"/>
    </xf>
    <xf numFmtId="0" fontId="38" fillId="0" borderId="0" xfId="0" applyFont="1" applyAlignment="1">
      <alignment horizontal="left" vertical="top"/>
    </xf>
    <xf numFmtId="0" fontId="38" fillId="0" borderId="0" xfId="0" applyFont="1"/>
    <xf numFmtId="49" fontId="45" fillId="0" borderId="1" xfId="0" applyNumberFormat="1" applyFont="1" applyBorder="1"/>
    <xf numFmtId="0" fontId="45" fillId="0" borderId="13" xfId="0" applyFont="1" applyBorder="1" applyAlignment="1">
      <alignment horizontal="left" vertical="top" wrapText="1"/>
    </xf>
    <xf numFmtId="0" fontId="47" fillId="0" borderId="1" xfId="0" applyFont="1" applyBorder="1" applyAlignment="1">
      <alignment horizontal="right"/>
    </xf>
    <xf numFmtId="49" fontId="47" fillId="0" borderId="1" xfId="0" applyNumberFormat="1" applyFont="1" applyBorder="1" applyAlignment="1">
      <alignment horizontal="center" vertical="center"/>
    </xf>
    <xf numFmtId="0" fontId="39" fillId="2"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0" xfId="0" applyFont="1" applyAlignment="1">
      <alignment horizontal="center" vertical="center" wrapText="1"/>
    </xf>
    <xf numFmtId="49" fontId="38" fillId="0" borderId="1" xfId="0" applyNumberFormat="1" applyFont="1" applyBorder="1" applyAlignment="1">
      <alignment horizontal="center" vertical="center"/>
    </xf>
    <xf numFmtId="0" fontId="47" fillId="0" borderId="1" xfId="0" applyFont="1" applyBorder="1" applyAlignment="1">
      <alignment horizontal="center"/>
    </xf>
    <xf numFmtId="0" fontId="47" fillId="0" borderId="1" xfId="0" applyFont="1" applyBorder="1"/>
    <xf numFmtId="0" fontId="49" fillId="0" borderId="17" xfId="7" applyFont="1" applyBorder="1" applyAlignment="1">
      <alignment vertical="top" wrapText="1"/>
    </xf>
    <xf numFmtId="0" fontId="49" fillId="0" borderId="19" xfId="7" applyFont="1" applyBorder="1" applyAlignment="1">
      <alignment vertical="top" wrapText="1"/>
    </xf>
    <xf numFmtId="10" fontId="47" fillId="0" borderId="1" xfId="8" applyNumberFormat="1" applyFont="1" applyBorder="1" applyAlignment="1">
      <alignment horizontal="center" vertical="center"/>
    </xf>
    <xf numFmtId="10" fontId="50" fillId="0" borderId="1" xfId="8" applyNumberFormat="1" applyFont="1" applyBorder="1" applyAlignment="1">
      <alignment horizontal="center" vertical="center"/>
    </xf>
    <xf numFmtId="1" fontId="50" fillId="0" borderId="1" xfId="8" applyNumberFormat="1" applyFont="1" applyBorder="1" applyAlignment="1">
      <alignment horizontal="center" vertical="center"/>
    </xf>
    <xf numFmtId="10" fontId="50" fillId="0" borderId="1" xfId="4" applyNumberFormat="1" applyFont="1" applyBorder="1" applyAlignment="1">
      <alignment horizontal="center" vertical="center"/>
    </xf>
    <xf numFmtId="0" fontId="47" fillId="0" borderId="13" xfId="0" applyFont="1" applyBorder="1" applyAlignment="1">
      <alignment horizontal="left" vertical="top" wrapText="1"/>
    </xf>
    <xf numFmtId="0" fontId="48" fillId="0" borderId="1" xfId="0" applyFont="1" applyFill="1" applyBorder="1" applyAlignment="1">
      <alignment horizontal="right"/>
    </xf>
    <xf numFmtId="0" fontId="51" fillId="0" borderId="1" xfId="0" applyFont="1" applyFill="1" applyBorder="1" applyAlignment="1">
      <alignment horizontal="right"/>
    </xf>
    <xf numFmtId="37" fontId="48" fillId="0" borderId="9" xfId="0" applyNumberFormat="1" applyFont="1" applyBorder="1" applyAlignment="1">
      <alignment horizontal="right"/>
    </xf>
    <xf numFmtId="37" fontId="51" fillId="0" borderId="9" xfId="1" applyNumberFormat="1" applyFont="1" applyBorder="1" applyAlignment="1">
      <alignment horizontal="right"/>
    </xf>
    <xf numFmtId="37" fontId="38" fillId="0" borderId="2" xfId="1" applyNumberFormat="1" applyFont="1" applyBorder="1" applyAlignment="1">
      <alignment horizontal="right"/>
    </xf>
    <xf numFmtId="0" fontId="38" fillId="0" borderId="1" xfId="0" applyFont="1" applyBorder="1" applyAlignment="1">
      <alignment vertical="center" wrapText="1"/>
    </xf>
    <xf numFmtId="37" fontId="38" fillId="0" borderId="1" xfId="1" applyNumberFormat="1" applyFont="1" applyBorder="1" applyAlignment="1">
      <alignment horizontal="right"/>
    </xf>
    <xf numFmtId="0" fontId="38" fillId="0" borderId="1" xfId="0" applyFont="1" applyBorder="1" applyAlignment="1">
      <alignment vertical="center"/>
    </xf>
    <xf numFmtId="0" fontId="52" fillId="0" borderId="1" xfId="0" applyFont="1" applyBorder="1" applyAlignment="1">
      <alignment vertical="center"/>
    </xf>
    <xf numFmtId="37" fontId="39" fillId="0" borderId="1" xfId="1" applyNumberFormat="1" applyFont="1" applyBorder="1" applyAlignment="1">
      <alignment horizontal="right"/>
    </xf>
    <xf numFmtId="0" fontId="39" fillId="0" borderId="1" xfId="0" applyFont="1" applyBorder="1" applyAlignment="1">
      <alignment vertical="center"/>
    </xf>
    <xf numFmtId="0" fontId="48" fillId="0" borderId="13" xfId="0" applyFont="1" applyBorder="1" applyAlignment="1">
      <alignment horizontal="left" vertical="top" wrapText="1"/>
    </xf>
    <xf numFmtId="49" fontId="53" fillId="0" borderId="1" xfId="0" applyNumberFormat="1" applyFont="1" applyBorder="1"/>
    <xf numFmtId="0" fontId="53" fillId="0" borderId="13" xfId="0" applyFont="1" applyBorder="1" applyAlignment="1">
      <alignment horizontal="left" vertical="top" wrapText="1"/>
    </xf>
    <xf numFmtId="49" fontId="53" fillId="0" borderId="1" xfId="0" applyNumberFormat="1" applyFont="1" applyBorder="1" applyAlignment="1">
      <alignment horizontal="center" vertical="center"/>
    </xf>
    <xf numFmtId="9" fontId="53" fillId="0" borderId="1" xfId="0" applyNumberFormat="1" applyFont="1" applyBorder="1" applyAlignment="1">
      <alignment horizontal="right"/>
    </xf>
    <xf numFmtId="9" fontId="53" fillId="0" borderId="1" xfId="4" applyNumberFormat="1" applyFont="1" applyBorder="1" applyAlignment="1">
      <alignment horizontal="right"/>
    </xf>
    <xf numFmtId="0" fontId="55" fillId="0" borderId="1" xfId="0" applyFont="1" applyBorder="1" applyAlignment="1">
      <alignment horizontal="center"/>
    </xf>
    <xf numFmtId="0" fontId="55" fillId="0" borderId="13" xfId="0" applyFont="1" applyBorder="1" applyAlignment="1">
      <alignment horizontal="left" vertical="top" wrapText="1"/>
    </xf>
    <xf numFmtId="0" fontId="46" fillId="0" borderId="1" xfId="0" applyFont="1" applyBorder="1" applyAlignment="1">
      <alignment horizontal="right" vertical="top" wrapText="1"/>
    </xf>
    <xf numFmtId="0" fontId="46" fillId="0" borderId="1" xfId="0" applyFont="1" applyBorder="1" applyAlignment="1"/>
    <xf numFmtId="0" fontId="46" fillId="0" borderId="0" xfId="0" applyFont="1" applyBorder="1" applyAlignment="1"/>
    <xf numFmtId="0" fontId="46" fillId="0" borderId="1" xfId="0" applyFont="1" applyBorder="1" applyAlignment="1">
      <alignment horizontal="center" vertical="center"/>
    </xf>
    <xf numFmtId="0" fontId="46" fillId="0" borderId="2" xfId="0" applyFont="1" applyBorder="1"/>
    <xf numFmtId="0" fontId="46" fillId="0" borderId="1" xfId="0" applyFont="1" applyBorder="1"/>
    <xf numFmtId="0" fontId="46" fillId="0" borderId="5" xfId="0" applyFont="1" applyBorder="1" applyAlignment="1">
      <alignment horizontal="center" vertical="center"/>
    </xf>
    <xf numFmtId="0" fontId="56" fillId="0" borderId="1" xfId="0" applyFont="1" applyFill="1" applyBorder="1" applyAlignment="1">
      <alignment horizontal="center" vertical="center" wrapText="1"/>
    </xf>
    <xf numFmtId="0" fontId="57" fillId="3" borderId="9" xfId="0" applyFont="1" applyFill="1" applyBorder="1" applyAlignment="1">
      <alignment vertical="center"/>
    </xf>
    <xf numFmtId="0" fontId="57" fillId="3" borderId="5" xfId="0" applyFont="1" applyFill="1" applyBorder="1" applyAlignment="1">
      <alignment vertical="center"/>
    </xf>
    <xf numFmtId="0" fontId="56" fillId="0" borderId="1" xfId="0" applyFont="1" applyBorder="1" applyAlignment="1">
      <alignment horizontal="center" vertical="center" wrapText="1"/>
    </xf>
    <xf numFmtId="0" fontId="46" fillId="0" borderId="1" xfId="0" applyFont="1" applyFill="1" applyBorder="1" applyAlignment="1">
      <alignment horizontal="center" vertical="center" wrapText="1"/>
    </xf>
    <xf numFmtId="49" fontId="46" fillId="0" borderId="1" xfId="0" applyNumberFormat="1" applyFont="1" applyBorder="1" applyAlignment="1">
      <alignment horizontal="center" vertical="center"/>
    </xf>
    <xf numFmtId="0" fontId="46" fillId="0" borderId="1" xfId="0" applyFont="1" applyBorder="1" applyAlignment="1">
      <alignment horizontal="left" vertical="top"/>
    </xf>
    <xf numFmtId="166" fontId="42" fillId="0" borderId="1" xfId="0" applyNumberFormat="1" applyFont="1" applyBorder="1"/>
    <xf numFmtId="0" fontId="42" fillId="0" borderId="0" xfId="0" applyFont="1" applyBorder="1" applyAlignment="1">
      <alignment horizontal="center" vertical="center"/>
    </xf>
    <xf numFmtId="0" fontId="46" fillId="0" borderId="13" xfId="0" applyFont="1" applyBorder="1" applyAlignment="1">
      <alignment horizontal="left" vertical="top" wrapText="1"/>
    </xf>
    <xf numFmtId="0" fontId="42" fillId="0" borderId="13" xfId="0" applyFont="1" applyBorder="1" applyAlignment="1">
      <alignment horizontal="left" vertical="top" wrapText="1"/>
    </xf>
    <xf numFmtId="37" fontId="4" fillId="0" borderId="0" xfId="9" applyNumberFormat="1" applyBorder="1" applyAlignment="1">
      <alignment vertical="center"/>
    </xf>
    <xf numFmtId="37" fontId="46" fillId="0" borderId="1" xfId="9" applyNumberFormat="1" applyFont="1" applyBorder="1" applyAlignment="1">
      <alignment horizontal="center" vertical="center"/>
    </xf>
    <xf numFmtId="37" fontId="56" fillId="0" borderId="1" xfId="9" applyNumberFormat="1" applyFont="1" applyBorder="1" applyAlignment="1">
      <alignment horizontal="center" vertical="center"/>
    </xf>
    <xf numFmtId="49" fontId="58" fillId="0" borderId="1" xfId="0" applyNumberFormat="1" applyFont="1" applyBorder="1" applyAlignment="1">
      <alignment horizontal="center" vertical="center"/>
    </xf>
    <xf numFmtId="0" fontId="46" fillId="0" borderId="1" xfId="0" applyFont="1" applyBorder="1" applyAlignment="1">
      <alignment horizontal="right" vertical="top"/>
    </xf>
    <xf numFmtId="2" fontId="46" fillId="0" borderId="1" xfId="0" applyNumberFormat="1" applyFont="1" applyBorder="1" applyAlignment="1">
      <alignment horizontal="right" wrapText="1"/>
    </xf>
    <xf numFmtId="0" fontId="46" fillId="0" borderId="0" xfId="0" applyFont="1"/>
    <xf numFmtId="0" fontId="46" fillId="0" borderId="1" xfId="0" applyFont="1" applyBorder="1" applyAlignment="1">
      <alignment horizontal="center" vertical="center" wrapText="1"/>
    </xf>
    <xf numFmtId="9" fontId="59" fillId="0" borderId="1" xfId="0" applyNumberFormat="1" applyFont="1" applyBorder="1" applyAlignment="1">
      <alignment horizontal="right"/>
    </xf>
    <xf numFmtId="37" fontId="59" fillId="0" borderId="1" xfId="0" applyNumberFormat="1" applyFont="1" applyBorder="1" applyAlignment="1">
      <alignment horizontal="right"/>
    </xf>
    <xf numFmtId="9" fontId="59" fillId="0" borderId="1" xfId="8" applyFont="1" applyBorder="1" applyAlignment="1">
      <alignment horizontal="right"/>
    </xf>
    <xf numFmtId="0" fontId="59" fillId="0" borderId="13" xfId="0" applyFont="1" applyBorder="1" applyAlignment="1">
      <alignment horizontal="left" vertical="top" wrapText="1"/>
    </xf>
    <xf numFmtId="0" fontId="61" fillId="0" borderId="0" xfId="0" applyFont="1"/>
    <xf numFmtId="0" fontId="61" fillId="0" borderId="0" xfId="0" applyFont="1" applyAlignment="1">
      <alignment horizontal="left" vertical="top"/>
    </xf>
    <xf numFmtId="0" fontId="62" fillId="0" borderId="0" xfId="0" applyFont="1" applyAlignment="1">
      <alignment horizontal="left" vertical="top"/>
    </xf>
    <xf numFmtId="0" fontId="62" fillId="0" borderId="0" xfId="0" applyFont="1" applyBorder="1"/>
    <xf numFmtId="0" fontId="61" fillId="0" borderId="0" xfId="0" applyFont="1" applyBorder="1" applyAlignment="1">
      <alignment horizontal="left" vertical="top" wrapText="1"/>
    </xf>
    <xf numFmtId="0" fontId="61" fillId="0" borderId="6" xfId="0" applyFont="1" applyBorder="1"/>
    <xf numFmtId="0" fontId="61" fillId="0" borderId="5" xfId="0" applyFont="1" applyBorder="1" applyAlignment="1">
      <alignment horizontal="left" vertical="top" wrapText="1"/>
    </xf>
    <xf numFmtId="0" fontId="63" fillId="0" borderId="5" xfId="3" applyFont="1" applyBorder="1" applyAlignment="1" applyProtection="1">
      <alignment horizontal="left" vertical="top" wrapText="1"/>
    </xf>
    <xf numFmtId="0" fontId="61" fillId="0" borderId="7" xfId="0" applyFont="1" applyBorder="1"/>
    <xf numFmtId="0" fontId="61" fillId="0" borderId="14" xfId="0" applyFont="1" applyBorder="1" applyAlignment="1">
      <alignment horizontal="left" vertical="top" wrapText="1"/>
    </xf>
    <xf numFmtId="0" fontId="61" fillId="0" borderId="5" xfId="0" applyFont="1" applyBorder="1" applyAlignment="1">
      <alignment horizontal="center"/>
    </xf>
    <xf numFmtId="0" fontId="61" fillId="0" borderId="1" xfId="0" applyFont="1" applyBorder="1" applyAlignment="1">
      <alignment horizontal="center"/>
    </xf>
    <xf numFmtId="0" fontId="61" fillId="0" borderId="5" xfId="0" applyFont="1" applyBorder="1"/>
    <xf numFmtId="0" fontId="61" fillId="0" borderId="1" xfId="0" applyFont="1" applyBorder="1"/>
    <xf numFmtId="0" fontId="61" fillId="0" borderId="10" xfId="0" applyFont="1" applyBorder="1"/>
    <xf numFmtId="0" fontId="61" fillId="0" borderId="15" xfId="0" applyFont="1" applyBorder="1" applyAlignment="1">
      <alignment horizontal="left" vertical="top" wrapText="1"/>
    </xf>
    <xf numFmtId="0" fontId="61" fillId="0" borderId="11" xfId="0" applyFont="1" applyBorder="1" applyAlignment="1">
      <alignment horizontal="left" vertical="top" wrapText="1"/>
    </xf>
    <xf numFmtId="0" fontId="61" fillId="0" borderId="4" xfId="0" applyFont="1" applyBorder="1"/>
    <xf numFmtId="0" fontId="61" fillId="0" borderId="2" xfId="0" applyFont="1" applyBorder="1" applyAlignment="1">
      <alignment horizontal="left" vertical="top" wrapText="1"/>
    </xf>
    <xf numFmtId="0" fontId="61" fillId="0" borderId="8" xfId="0" applyFont="1" applyBorder="1" applyAlignment="1">
      <alignment horizontal="left" vertical="top" wrapText="1"/>
    </xf>
    <xf numFmtId="0" fontId="61" fillId="0" borderId="0" xfId="0" applyFont="1" applyBorder="1"/>
    <xf numFmtId="0" fontId="62" fillId="0" borderId="0" xfId="0" applyFont="1" applyFill="1" applyAlignment="1">
      <alignment horizontal="left" vertical="top"/>
    </xf>
    <xf numFmtId="0" fontId="61" fillId="0" borderId="0" xfId="0" applyFont="1" applyAlignment="1">
      <alignment horizontal="left" vertical="top" wrapText="1"/>
    </xf>
    <xf numFmtId="0" fontId="62" fillId="0" borderId="2" xfId="0" applyFont="1" applyBorder="1"/>
    <xf numFmtId="0" fontId="61" fillId="0" borderId="1" xfId="0" applyFont="1" applyBorder="1" applyAlignment="1">
      <alignment wrapText="1"/>
    </xf>
    <xf numFmtId="0" fontId="64" fillId="0" borderId="0" xfId="0" applyFont="1" applyFill="1" applyAlignment="1">
      <alignment horizontal="left" wrapText="1" indent="2"/>
    </xf>
    <xf numFmtId="0" fontId="61" fillId="0" borderId="0" xfId="3" applyFont="1" applyBorder="1" applyAlignment="1" applyProtection="1">
      <alignment horizontal="left" vertical="top" wrapText="1"/>
    </xf>
    <xf numFmtId="49" fontId="61" fillId="0" borderId="1" xfId="0" applyNumberFormat="1" applyFont="1" applyBorder="1" applyAlignment="1">
      <alignment horizontal="center" vertical="center"/>
    </xf>
    <xf numFmtId="0" fontId="62" fillId="0" borderId="0" xfId="0" applyFont="1"/>
    <xf numFmtId="14" fontId="61" fillId="0" borderId="0" xfId="0" quotePrefix="1" applyNumberFormat="1" applyFont="1"/>
    <xf numFmtId="49" fontId="61" fillId="0" borderId="1" xfId="0" quotePrefix="1" applyNumberFormat="1" applyFont="1" applyBorder="1" applyAlignment="1">
      <alignment horizontal="center" vertical="center"/>
    </xf>
    <xf numFmtId="49" fontId="61" fillId="0" borderId="1" xfId="0" applyNumberFormat="1" applyFont="1" applyBorder="1"/>
    <xf numFmtId="0" fontId="61" fillId="0" borderId="3" xfId="0" applyFont="1" applyBorder="1"/>
    <xf numFmtId="0" fontId="61" fillId="0" borderId="0" xfId="0" applyFont="1" applyAlignment="1">
      <alignment wrapText="1"/>
    </xf>
    <xf numFmtId="49" fontId="61" fillId="0" borderId="5" xfId="0" quotePrefix="1" applyNumberFormat="1" applyFont="1" applyBorder="1" applyAlignment="1">
      <alignment horizontal="center" vertical="center"/>
    </xf>
    <xf numFmtId="0" fontId="62" fillId="0" borderId="4" xfId="0" applyFont="1" applyBorder="1"/>
    <xf numFmtId="14" fontId="61" fillId="0" borderId="5" xfId="0" quotePrefix="1" applyNumberFormat="1" applyFont="1" applyBorder="1"/>
    <xf numFmtId="0" fontId="61" fillId="4" borderId="1" xfId="0" applyFont="1" applyFill="1" applyBorder="1" applyAlignment="1">
      <alignment wrapText="1"/>
    </xf>
    <xf numFmtId="0" fontId="61" fillId="4" borderId="1" xfId="0" applyFont="1" applyFill="1" applyBorder="1"/>
    <xf numFmtId="37" fontId="42" fillId="0" borderId="1" xfId="9" applyNumberFormat="1" applyFont="1" applyBorder="1" applyAlignment="1">
      <alignment horizontal="right"/>
    </xf>
    <xf numFmtId="37" fontId="38" fillId="0" borderId="0" xfId="0" applyNumberFormat="1" applyFont="1"/>
    <xf numFmtId="37" fontId="65" fillId="0" borderId="1" xfId="9" applyNumberFormat="1" applyFont="1" applyBorder="1" applyAlignment="1">
      <alignment horizontal="right"/>
    </xf>
    <xf numFmtId="0" fontId="38" fillId="0" borderId="1" xfId="0" applyFont="1" applyFill="1" applyBorder="1" applyAlignment="1">
      <alignment horizontal="right"/>
    </xf>
    <xf numFmtId="0" fontId="39" fillId="0" borderId="1" xfId="0" applyFont="1" applyFill="1" applyBorder="1" applyAlignment="1">
      <alignment horizontal="right"/>
    </xf>
    <xf numFmtId="37" fontId="42" fillId="0" borderId="2" xfId="9" applyNumberFormat="1" applyFont="1" applyBorder="1" applyAlignment="1">
      <alignment horizontal="right"/>
    </xf>
    <xf numFmtId="37" fontId="38" fillId="0" borderId="9" xfId="0" applyNumberFormat="1" applyFont="1" applyBorder="1" applyAlignment="1">
      <alignment horizontal="right"/>
    </xf>
    <xf numFmtId="37" fontId="65" fillId="0" borderId="9" xfId="9" applyNumberFormat="1" applyFont="1" applyBorder="1" applyAlignment="1">
      <alignment horizontal="right"/>
    </xf>
    <xf numFmtId="37" fontId="42" fillId="0" borderId="1" xfId="0" applyNumberFormat="1" applyFont="1" applyBorder="1" applyAlignment="1">
      <alignment horizontal="right"/>
    </xf>
    <xf numFmtId="37" fontId="65" fillId="0" borderId="1" xfId="0" applyNumberFormat="1" applyFont="1" applyBorder="1" applyAlignment="1">
      <alignment horizontal="right"/>
    </xf>
    <xf numFmtId="37" fontId="39" fillId="0" borderId="1" xfId="0" applyNumberFormat="1" applyFont="1" applyBorder="1" applyAlignment="1">
      <alignment horizontal="right"/>
    </xf>
    <xf numFmtId="37" fontId="38" fillId="0" borderId="1" xfId="9" applyNumberFormat="1" applyFont="1" applyBorder="1" applyAlignment="1">
      <alignment horizontal="right"/>
    </xf>
    <xf numFmtId="37" fontId="39" fillId="0" borderId="1" xfId="9" applyNumberFormat="1" applyFont="1" applyBorder="1" applyAlignment="1">
      <alignment horizontal="right"/>
    </xf>
    <xf numFmtId="0" fontId="42" fillId="0" borderId="1" xfId="0" applyFont="1" applyFill="1" applyBorder="1" applyAlignment="1">
      <alignment horizontal="right"/>
    </xf>
    <xf numFmtId="0" fontId="65" fillId="0" borderId="1" xfId="0" applyFont="1" applyFill="1" applyBorder="1" applyAlignment="1">
      <alignment horizontal="right"/>
    </xf>
    <xf numFmtId="0" fontId="65" fillId="0" borderId="6" xfId="0" applyFont="1" applyFill="1" applyBorder="1" applyAlignment="1">
      <alignment horizontal="right"/>
    </xf>
    <xf numFmtId="37" fontId="38" fillId="0" borderId="2" xfId="9" applyNumberFormat="1" applyFont="1" applyBorder="1" applyAlignment="1">
      <alignment horizontal="right"/>
    </xf>
    <xf numFmtId="37" fontId="42" fillId="0" borderId="9" xfId="0" applyNumberFormat="1" applyFont="1" applyBorder="1" applyAlignment="1">
      <alignment horizontal="right"/>
    </xf>
    <xf numFmtId="0" fontId="4" fillId="0" borderId="0" xfId="5"/>
    <xf numFmtId="0" fontId="4" fillId="0" borderId="0" xfId="5" applyAlignment="1">
      <alignment horizontal="left" vertical="top"/>
    </xf>
    <xf numFmtId="0" fontId="42" fillId="0" borderId="0" xfId="5" applyFont="1"/>
    <xf numFmtId="0" fontId="7" fillId="0" borderId="0" xfId="5" applyFont="1"/>
    <xf numFmtId="0" fontId="65" fillId="0" borderId="0" xfId="5" applyFont="1" applyAlignment="1">
      <alignment horizontal="left" vertical="top"/>
    </xf>
    <xf numFmtId="0" fontId="42" fillId="0" borderId="1" xfId="5" applyFont="1" applyBorder="1" applyAlignment="1">
      <alignment horizontal="right" vertical="top" wrapText="1"/>
    </xf>
    <xf numFmtId="0" fontId="42" fillId="0" borderId="1" xfId="5" applyFont="1" applyBorder="1" applyAlignment="1"/>
    <xf numFmtId="0" fontId="42" fillId="0" borderId="0" xfId="5" applyFont="1" applyBorder="1" applyAlignment="1"/>
    <xf numFmtId="0" fontId="39" fillId="0" borderId="0" xfId="5" applyFont="1" applyBorder="1" applyAlignment="1"/>
    <xf numFmtId="0" fontId="42" fillId="0" borderId="0" xfId="5" applyFont="1" applyBorder="1" applyAlignment="1">
      <alignment horizontal="center"/>
    </xf>
    <xf numFmtId="0" fontId="39" fillId="0" borderId="9" xfId="5" applyFont="1" applyBorder="1"/>
    <xf numFmtId="0" fontId="40" fillId="0" borderId="0" xfId="5" applyFont="1"/>
    <xf numFmtId="0" fontId="38" fillId="0" borderId="0" xfId="5" applyFont="1"/>
    <xf numFmtId="0" fontId="3" fillId="0" borderId="0" xfId="5" applyFont="1" applyAlignment="1">
      <alignment horizontal="left" vertical="top"/>
    </xf>
    <xf numFmtId="0" fontId="4" fillId="0" borderId="1" xfId="5" applyBorder="1" applyAlignment="1">
      <alignment horizontal="center" vertical="center"/>
    </xf>
    <xf numFmtId="0" fontId="4" fillId="0" borderId="0" xfId="5" applyBorder="1" applyAlignment="1">
      <alignment horizontal="center"/>
    </xf>
    <xf numFmtId="0" fontId="4" fillId="0" borderId="1" xfId="5" applyBorder="1"/>
    <xf numFmtId="0" fontId="15" fillId="0" borderId="0" xfId="5" applyFont="1" applyFill="1"/>
    <xf numFmtId="0" fontId="4" fillId="0" borderId="0" xfId="5" applyBorder="1"/>
    <xf numFmtId="0" fontId="7" fillId="0" borderId="0" xfId="5" applyFont="1" applyAlignment="1">
      <alignment horizontal="left" vertical="top"/>
    </xf>
    <xf numFmtId="0" fontId="3" fillId="0" borderId="0" xfId="5" applyFont="1"/>
    <xf numFmtId="0" fontId="6" fillId="0" borderId="1" xfId="5" applyFont="1" applyBorder="1" applyAlignment="1">
      <alignment horizontal="center" wrapText="1"/>
    </xf>
    <xf numFmtId="0" fontId="6" fillId="0" borderId="5" xfId="5" applyFont="1" applyBorder="1" applyAlignment="1">
      <alignment horizontal="center" wrapText="1"/>
    </xf>
    <xf numFmtId="0" fontId="4" fillId="0" borderId="7" xfId="5" applyBorder="1"/>
    <xf numFmtId="0" fontId="4" fillId="0" borderId="6" xfId="5" applyBorder="1" applyAlignment="1">
      <alignment vertical="center"/>
    </xf>
    <xf numFmtId="0" fontId="4" fillId="0" borderId="6" xfId="5" applyBorder="1" applyAlignment="1">
      <alignment vertical="center" wrapText="1"/>
    </xf>
    <xf numFmtId="0" fontId="4" fillId="0" borderId="10" xfId="5" applyBorder="1" applyAlignment="1">
      <alignment vertical="center"/>
    </xf>
    <xf numFmtId="0" fontId="11" fillId="0" borderId="16" xfId="5" applyFont="1" applyFill="1" applyBorder="1"/>
    <xf numFmtId="0" fontId="4" fillId="0" borderId="4" xfId="5" applyBorder="1" applyAlignment="1">
      <alignment vertical="center"/>
    </xf>
    <xf numFmtId="0" fontId="7" fillId="0" borderId="0" xfId="5" applyFont="1" applyAlignment="1">
      <alignment vertical="top"/>
    </xf>
    <xf numFmtId="0" fontId="3" fillId="0" borderId="1" xfId="5" applyFont="1" applyBorder="1" applyAlignment="1">
      <alignment horizontal="center" vertical="center" wrapText="1"/>
    </xf>
    <xf numFmtId="0" fontId="3" fillId="2" borderId="1" xfId="5" applyFont="1" applyFill="1" applyBorder="1" applyAlignment="1">
      <alignment horizontal="center" vertical="center" wrapText="1"/>
    </xf>
    <xf numFmtId="0" fontId="4" fillId="0" borderId="12" xfId="5" applyBorder="1" applyAlignment="1">
      <alignment horizontal="center" vertical="center"/>
    </xf>
    <xf numFmtId="0" fontId="4" fillId="0" borderId="5" xfId="5" applyBorder="1"/>
    <xf numFmtId="0" fontId="4" fillId="2" borderId="1" xfId="5" applyFill="1" applyBorder="1" applyAlignment="1">
      <alignment vertical="center"/>
    </xf>
    <xf numFmtId="0" fontId="10" fillId="3" borderId="6" xfId="5" applyFont="1" applyFill="1" applyBorder="1" applyAlignment="1">
      <alignment vertical="center"/>
    </xf>
    <xf numFmtId="0" fontId="9" fillId="3" borderId="9" xfId="5" applyFont="1" applyFill="1" applyBorder="1" applyAlignment="1">
      <alignment vertical="center"/>
    </xf>
    <xf numFmtId="0" fontId="9" fillId="3" borderId="5" xfId="5" applyFont="1" applyFill="1" applyBorder="1" applyAlignment="1">
      <alignment vertical="center"/>
    </xf>
    <xf numFmtId="0" fontId="11" fillId="0" borderId="0" xfId="5" applyFont="1" applyFill="1" applyAlignment="1">
      <alignment horizontal="left" wrapText="1" indent="1"/>
    </xf>
    <xf numFmtId="0" fontId="4" fillId="0" borderId="1" xfId="5" applyBorder="1" applyAlignment="1">
      <alignment horizontal="left" vertical="center" indent="1"/>
    </xf>
    <xf numFmtId="0" fontId="11" fillId="0" borderId="0" xfId="5" applyFont="1" applyFill="1"/>
    <xf numFmtId="0" fontId="4" fillId="0" borderId="1" xfId="5" applyFill="1" applyBorder="1" applyAlignment="1">
      <alignment horizontal="left" vertical="center" indent="1"/>
    </xf>
    <xf numFmtId="0" fontId="4" fillId="0" borderId="1" xfId="5" applyBorder="1" applyAlignment="1">
      <alignment horizontal="left" vertical="center" wrapText="1" indent="1"/>
    </xf>
    <xf numFmtId="0" fontId="4" fillId="0" borderId="0" xfId="5" applyBorder="1" applyAlignment="1">
      <alignment horizontal="center" vertical="center"/>
    </xf>
    <xf numFmtId="0" fontId="16" fillId="0" borderId="0" xfId="5" applyFont="1"/>
    <xf numFmtId="0" fontId="14" fillId="0" borderId="0" xfId="5" applyFont="1" applyAlignment="1">
      <alignment horizontal="center" vertical="top" wrapText="1"/>
    </xf>
    <xf numFmtId="0" fontId="12" fillId="0" borderId="0" xfId="5" applyFont="1" applyAlignment="1">
      <alignment wrapText="1"/>
    </xf>
    <xf numFmtId="0" fontId="14" fillId="0" borderId="1" xfId="5" applyFont="1" applyBorder="1" applyAlignment="1">
      <alignment horizontal="center" vertical="center" wrapText="1"/>
    </xf>
    <xf numFmtId="0" fontId="13" fillId="0" borderId="0" xfId="5" applyFont="1" applyAlignment="1">
      <alignment vertical="top" wrapText="1"/>
    </xf>
    <xf numFmtId="0" fontId="12" fillId="2" borderId="1" xfId="5" applyFont="1" applyFill="1" applyBorder="1" applyAlignment="1">
      <alignment vertical="top" wrapText="1"/>
    </xf>
    <xf numFmtId="0" fontId="4" fillId="2" borderId="1" xfId="5" applyFont="1" applyFill="1" applyBorder="1" applyAlignment="1">
      <alignment vertical="top" wrapText="1"/>
    </xf>
    <xf numFmtId="0" fontId="18" fillId="0" borderId="1" xfId="5" applyFont="1" applyBorder="1" applyAlignment="1">
      <alignment horizontal="center" vertical="top" wrapText="1"/>
    </xf>
    <xf numFmtId="0" fontId="3" fillId="0" borderId="1" xfId="5" applyFont="1" applyBorder="1" applyAlignment="1">
      <alignment horizontal="center" wrapText="1"/>
    </xf>
    <xf numFmtId="0" fontId="16" fillId="0" borderId="1" xfId="5" applyFont="1" applyBorder="1" applyAlignment="1">
      <alignment horizontal="center" vertical="top" wrapText="1"/>
    </xf>
    <xf numFmtId="0" fontId="11" fillId="0" borderId="1" xfId="5" applyFont="1" applyFill="1" applyBorder="1" applyAlignment="1">
      <alignment wrapText="1"/>
    </xf>
    <xf numFmtId="0" fontId="13" fillId="0" borderId="1" xfId="5" applyFont="1" applyBorder="1" applyAlignment="1">
      <alignment vertical="top" wrapText="1"/>
    </xf>
    <xf numFmtId="0" fontId="11" fillId="0" borderId="1" xfId="5" applyFont="1" applyBorder="1" applyAlignment="1">
      <alignment vertical="top" wrapText="1"/>
    </xf>
    <xf numFmtId="0" fontId="11" fillId="0" borderId="1" xfId="5" applyFont="1" applyBorder="1" applyAlignment="1">
      <alignment wrapText="1"/>
    </xf>
    <xf numFmtId="0" fontId="11" fillId="0" borderId="0" xfId="5" applyFont="1" applyBorder="1" applyAlignment="1">
      <alignment wrapText="1"/>
    </xf>
    <xf numFmtId="0" fontId="4" fillId="0" borderId="0" xfId="5" applyBorder="1" applyAlignment="1">
      <alignment wrapText="1"/>
    </xf>
    <xf numFmtId="0" fontId="13" fillId="0" borderId="0" xfId="5" applyFont="1" applyBorder="1" applyAlignment="1">
      <alignment vertical="top" wrapText="1"/>
    </xf>
    <xf numFmtId="0" fontId="4" fillId="0" borderId="0" xfId="5" applyBorder="1" applyAlignment="1">
      <alignment vertical="top" wrapText="1"/>
    </xf>
    <xf numFmtId="0" fontId="4" fillId="0" borderId="0" xfId="5" applyAlignment="1">
      <alignment vertical="top" wrapText="1"/>
    </xf>
    <xf numFmtId="0" fontId="11" fillId="0" borderId="0" xfId="5" applyFont="1" applyBorder="1" applyAlignment="1">
      <alignment vertical="top" wrapText="1"/>
    </xf>
    <xf numFmtId="0" fontId="28" fillId="0" borderId="21" xfId="5" applyFont="1" applyFill="1" applyBorder="1" applyAlignment="1">
      <alignment horizontal="center"/>
    </xf>
    <xf numFmtId="0" fontId="28" fillId="0" borderId="22" xfId="5" applyFont="1" applyFill="1" applyBorder="1" applyAlignment="1">
      <alignment horizontal="center"/>
    </xf>
    <xf numFmtId="0" fontId="4" fillId="0" borderId="0" xfId="5" applyFill="1" applyBorder="1" applyAlignment="1">
      <alignment vertical="top" wrapText="1"/>
    </xf>
    <xf numFmtId="0" fontId="4" fillId="0" borderId="0" xfId="5" applyFont="1" applyFill="1"/>
    <xf numFmtId="0" fontId="4" fillId="0" borderId="0" xfId="5" applyFont="1" applyFill="1" applyAlignment="1">
      <alignment wrapText="1"/>
    </xf>
    <xf numFmtId="0" fontId="4" fillId="0" borderId="0" xfId="5" applyBorder="1" applyAlignment="1"/>
    <xf numFmtId="0" fontId="17" fillId="0" borderId="0" xfId="5" applyFont="1" applyBorder="1" applyAlignment="1">
      <alignment vertical="top" wrapText="1"/>
    </xf>
    <xf numFmtId="9" fontId="0" fillId="0" borderId="0" xfId="6" applyFont="1" applyBorder="1" applyAlignment="1">
      <alignment horizontal="center"/>
    </xf>
    <xf numFmtId="0" fontId="4" fillId="0" borderId="0" xfId="5" applyBorder="1" applyAlignment="1">
      <alignment horizontal="left" indent="1"/>
    </xf>
    <xf numFmtId="0" fontId="4" fillId="0" borderId="0" xfId="5" applyBorder="1" applyAlignment="1">
      <alignment horizontal="left" vertical="top" wrapText="1"/>
    </xf>
    <xf numFmtId="165" fontId="4" fillId="0" borderId="0" xfId="5" applyNumberFormat="1" applyBorder="1" applyAlignment="1">
      <alignment horizontal="center" vertical="center"/>
    </xf>
    <xf numFmtId="0" fontId="4" fillId="0" borderId="0" xfId="5" applyBorder="1" applyAlignment="1">
      <alignment horizontal="left" vertical="top"/>
    </xf>
    <xf numFmtId="0" fontId="3" fillId="0" borderId="0" xfId="5" applyFont="1" applyFill="1" applyAlignment="1">
      <alignment horizontal="left" vertical="top"/>
    </xf>
    <xf numFmtId="0" fontId="11" fillId="0" borderId="1" xfId="5" applyFont="1" applyFill="1" applyBorder="1" applyAlignment="1">
      <alignment vertical="top" wrapText="1"/>
    </xf>
    <xf numFmtId="9" fontId="42" fillId="0" borderId="0" xfId="6" applyFont="1" applyBorder="1" applyAlignment="1">
      <alignment horizontal="center"/>
    </xf>
    <xf numFmtId="0" fontId="66" fillId="0" borderId="0" xfId="5" applyFont="1" applyAlignment="1">
      <alignment wrapText="1"/>
    </xf>
    <xf numFmtId="0" fontId="42" fillId="0" borderId="0" xfId="5" applyFont="1" applyAlignment="1"/>
    <xf numFmtId="0" fontId="65" fillId="0" borderId="0" xfId="5" applyFont="1" applyAlignment="1">
      <alignment horizontal="left" vertical="top" wrapText="1"/>
    </xf>
    <xf numFmtId="0" fontId="42" fillId="0" borderId="0" xfId="5" applyFont="1" applyAlignment="1">
      <alignment horizontal="left" vertical="top" wrapText="1"/>
    </xf>
    <xf numFmtId="0" fontId="67" fillId="0" borderId="0" xfId="5" applyFont="1" applyAlignment="1">
      <alignment horizontal="left" wrapText="1"/>
    </xf>
    <xf numFmtId="9" fontId="42" fillId="0" borderId="1" xfId="5" applyNumberFormat="1" applyFont="1" applyBorder="1" applyAlignment="1">
      <alignment horizontal="right" vertical="center" wrapText="1"/>
    </xf>
    <xf numFmtId="1" fontId="42" fillId="0" borderId="1" xfId="5" applyNumberFormat="1" applyFont="1" applyBorder="1" applyAlignment="1">
      <alignment horizontal="right" vertical="center" wrapText="1"/>
    </xf>
    <xf numFmtId="0" fontId="65" fillId="2" borderId="1" xfId="5" applyFont="1" applyFill="1" applyBorder="1"/>
    <xf numFmtId="0" fontId="38" fillId="0" borderId="0" xfId="5" applyFont="1" applyAlignment="1">
      <alignment horizontal="center"/>
    </xf>
    <xf numFmtId="0" fontId="42" fillId="0" borderId="1" xfId="5" applyFont="1" applyBorder="1" applyAlignment="1">
      <alignment horizontal="center"/>
    </xf>
    <xf numFmtId="9" fontId="42" fillId="0" borderId="0" xfId="5" applyNumberFormat="1" applyFont="1"/>
    <xf numFmtId="10" fontId="42" fillId="0" borderId="1" xfId="5" applyNumberFormat="1" applyFont="1" applyBorder="1" applyAlignment="1">
      <alignment horizontal="right"/>
    </xf>
    <xf numFmtId="10" fontId="42" fillId="0" borderId="1" xfId="5" applyNumberFormat="1" applyFont="1" applyFill="1" applyBorder="1" applyAlignment="1">
      <alignment horizontal="right"/>
    </xf>
    <xf numFmtId="10" fontId="42" fillId="0" borderId="1" xfId="6" applyNumberFormat="1" applyFont="1" applyBorder="1" applyAlignment="1">
      <alignment horizontal="right"/>
    </xf>
    <xf numFmtId="9" fontId="42" fillId="0" borderId="1" xfId="5" applyNumberFormat="1" applyFont="1" applyBorder="1"/>
    <xf numFmtId="9" fontId="42" fillId="0" borderId="1" xfId="6" applyFont="1" applyBorder="1" applyAlignment="1">
      <alignment horizontal="right"/>
    </xf>
    <xf numFmtId="0" fontId="38" fillId="0" borderId="0" xfId="5" applyFont="1" applyAlignment="1">
      <alignment horizontal="right"/>
    </xf>
    <xf numFmtId="10" fontId="42" fillId="0" borderId="1" xfId="5" applyNumberFormat="1" applyFont="1" applyBorder="1"/>
    <xf numFmtId="0" fontId="42" fillId="0" borderId="0" xfId="5" applyFont="1" applyBorder="1"/>
    <xf numFmtId="164" fontId="42" fillId="0" borderId="0" xfId="5" applyNumberFormat="1" applyFont="1" applyBorder="1" applyAlignment="1">
      <alignment horizontal="center"/>
    </xf>
    <xf numFmtId="0" fontId="38" fillId="0" borderId="0" xfId="6" applyNumberFormat="1" applyFont="1" applyBorder="1" applyAlignment="1">
      <alignment horizontal="center"/>
    </xf>
    <xf numFmtId="166" fontId="4" fillId="0" borderId="1" xfId="5" applyNumberFormat="1" applyBorder="1"/>
    <xf numFmtId="5" fontId="0" fillId="0" borderId="0" xfId="10" applyNumberFormat="1" applyFont="1" applyBorder="1" applyAlignment="1">
      <alignment horizontal="center"/>
    </xf>
    <xf numFmtId="0" fontId="11" fillId="0" borderId="1" xfId="5" applyFont="1" applyBorder="1"/>
    <xf numFmtId="0" fontId="15" fillId="0" borderId="0" xfId="5" applyFont="1"/>
    <xf numFmtId="0" fontId="11" fillId="0" borderId="10" xfId="5" applyFont="1" applyBorder="1"/>
    <xf numFmtId="0" fontId="4" fillId="0" borderId="11" xfId="5" applyBorder="1"/>
    <xf numFmtId="0" fontId="4" fillId="0" borderId="4" xfId="5" applyBorder="1"/>
    <xf numFmtId="0" fontId="11" fillId="0" borderId="7" xfId="5" applyFont="1" applyBorder="1"/>
    <xf numFmtId="0" fontId="4" fillId="0" borderId="14" xfId="5" applyBorder="1"/>
    <xf numFmtId="0" fontId="11" fillId="0" borderId="7" xfId="5" applyFont="1" applyFill="1" applyBorder="1"/>
    <xf numFmtId="0" fontId="4" fillId="0" borderId="4" xfId="5" applyFill="1" applyBorder="1"/>
    <xf numFmtId="0" fontId="3" fillId="0" borderId="0" xfId="5" applyFont="1" applyFill="1"/>
    <xf numFmtId="0" fontId="12" fillId="0" borderId="0" xfId="5" applyFont="1"/>
    <xf numFmtId="0" fontId="4" fillId="0" borderId="1" xfId="5" applyFill="1" applyBorder="1" applyAlignment="1">
      <alignment horizontal="center" vertical="center"/>
    </xf>
    <xf numFmtId="37" fontId="38" fillId="0" borderId="0" xfId="11" applyNumberFormat="1" applyFont="1" applyBorder="1" applyAlignment="1">
      <alignment vertical="center"/>
    </xf>
    <xf numFmtId="0" fontId="65" fillId="2" borderId="1" xfId="5" applyFont="1" applyFill="1" applyBorder="1" applyAlignment="1">
      <alignment vertical="center"/>
    </xf>
    <xf numFmtId="0" fontId="65" fillId="0" borderId="0" xfId="5" applyFont="1" applyBorder="1" applyAlignment="1">
      <alignment horizontal="left" vertical="center"/>
    </xf>
    <xf numFmtId="37" fontId="42" fillId="0" borderId="1" xfId="11" applyNumberFormat="1" applyFont="1" applyBorder="1" applyAlignment="1">
      <alignment horizontal="center" vertical="center"/>
    </xf>
    <xf numFmtId="37" fontId="42" fillId="0" borderId="0" xfId="11" applyNumberFormat="1" applyFont="1" applyBorder="1" applyAlignment="1">
      <alignment vertical="center"/>
    </xf>
    <xf numFmtId="37" fontId="65" fillId="0" borderId="1" xfId="11" applyNumberFormat="1" applyFont="1" applyBorder="1" applyAlignment="1">
      <alignment horizontal="center" vertical="center"/>
    </xf>
    <xf numFmtId="0" fontId="62" fillId="0" borderId="0" xfId="5" applyFont="1" applyAlignment="1">
      <alignment horizontal="left" vertical="top"/>
    </xf>
    <xf numFmtId="0" fontId="61" fillId="0" borderId="0" xfId="5" applyFont="1" applyBorder="1" applyAlignment="1"/>
    <xf numFmtId="0" fontId="68" fillId="0" borderId="0" xfId="5" applyFont="1" applyBorder="1" applyAlignment="1">
      <alignment horizontal="center" wrapText="1"/>
    </xf>
    <xf numFmtId="0" fontId="61" fillId="0" borderId="0" xfId="5" applyFont="1" applyBorder="1" applyAlignment="1">
      <alignment horizontal="center"/>
    </xf>
    <xf numFmtId="0" fontId="69" fillId="0" borderId="0" xfId="5" applyFont="1"/>
    <xf numFmtId="9" fontId="61" fillId="0" borderId="0" xfId="6" applyFont="1" applyBorder="1" applyAlignment="1">
      <alignment horizontal="center"/>
    </xf>
    <xf numFmtId="0" fontId="61" fillId="0" borderId="0" xfId="5" applyFont="1" applyAlignment="1">
      <alignment horizontal="left" indent="1"/>
    </xf>
    <xf numFmtId="0" fontId="61" fillId="0" borderId="0" xfId="5" applyFont="1"/>
    <xf numFmtId="0" fontId="61" fillId="0" borderId="0" xfId="5" applyFont="1" applyAlignment="1">
      <alignment horizontal="left" vertical="top"/>
    </xf>
    <xf numFmtId="0" fontId="61" fillId="0" borderId="1" xfId="5" applyFont="1" applyBorder="1" applyAlignment="1">
      <alignment horizontal="left" vertical="top"/>
    </xf>
    <xf numFmtId="0" fontId="62" fillId="0" borderId="0" xfId="5" applyFont="1" applyAlignment="1">
      <alignment horizontal="left" vertical="top" wrapText="1"/>
    </xf>
    <xf numFmtId="0" fontId="62" fillId="2" borderId="1" xfId="5" applyFont="1" applyFill="1" applyBorder="1"/>
    <xf numFmtId="0" fontId="61" fillId="0" borderId="1" xfId="5" applyFont="1" applyFill="1" applyBorder="1"/>
    <xf numFmtId="0" fontId="61" fillId="0" borderId="1" xfId="5" applyFont="1" applyBorder="1"/>
    <xf numFmtId="0" fontId="61" fillId="0" borderId="20" xfId="5" applyFont="1" applyFill="1" applyBorder="1"/>
    <xf numFmtId="0" fontId="61" fillId="3" borderId="1" xfId="5" applyFont="1" applyFill="1" applyBorder="1" applyAlignment="1">
      <alignment horizontal="center"/>
    </xf>
    <xf numFmtId="0" fontId="61" fillId="0" borderId="1" xfId="5" applyFont="1" applyFill="1" applyBorder="1" applyAlignment="1">
      <alignment horizontal="center" wrapText="1"/>
    </xf>
    <xf numFmtId="0" fontId="61" fillId="0" borderId="1" xfId="5" applyFont="1" applyFill="1" applyBorder="1" applyAlignment="1">
      <alignment horizontal="center"/>
    </xf>
    <xf numFmtId="0" fontId="61" fillId="0" borderId="1" xfId="5" quotePrefix="1" applyFont="1" applyBorder="1"/>
    <xf numFmtId="9" fontId="61" fillId="0" borderId="0" xfId="6" applyFont="1" applyBorder="1" applyAlignment="1">
      <alignment horizontal="left"/>
    </xf>
    <xf numFmtId="9" fontId="42" fillId="0" borderId="1" xfId="5" applyNumberFormat="1" applyFont="1" applyBorder="1" applyAlignment="1">
      <alignment horizontal="right" wrapText="1"/>
    </xf>
    <xf numFmtId="9" fontId="42" fillId="0" borderId="1" xfId="6" applyNumberFormat="1" applyFont="1" applyBorder="1" applyAlignment="1">
      <alignment horizontal="right"/>
    </xf>
    <xf numFmtId="9" fontId="42" fillId="0" borderId="1" xfId="5" applyNumberFormat="1" applyFont="1" applyBorder="1" applyAlignment="1">
      <alignment horizontal="right"/>
    </xf>
    <xf numFmtId="1" fontId="42" fillId="0" borderId="1" xfId="5" applyNumberFormat="1" applyFont="1" applyBorder="1" applyAlignment="1">
      <alignment horizontal="right"/>
    </xf>
    <xf numFmtId="49" fontId="38" fillId="0" borderId="0" xfId="5" applyNumberFormat="1" applyFont="1"/>
    <xf numFmtId="49" fontId="42" fillId="0" borderId="1" xfId="0" applyNumberFormat="1" applyFont="1" applyFill="1" applyBorder="1" applyAlignment="1">
      <alignment horizontal="center" vertical="center"/>
    </xf>
    <xf numFmtId="9" fontId="54" fillId="0" borderId="1" xfId="0" applyNumberFormat="1" applyFont="1" applyBorder="1" applyAlignment="1">
      <alignment horizontal="right"/>
    </xf>
    <xf numFmtId="9" fontId="54" fillId="0" borderId="1" xfId="4" applyNumberFormat="1" applyFont="1" applyBorder="1" applyAlignment="1">
      <alignment horizontal="right"/>
    </xf>
    <xf numFmtId="0" fontId="54" fillId="0" borderId="13" xfId="0" applyFont="1" applyBorder="1" applyAlignment="1">
      <alignment horizontal="left" vertical="top" wrapText="1"/>
    </xf>
    <xf numFmtId="9" fontId="42" fillId="0" borderId="1" xfId="0" applyNumberFormat="1" applyFont="1" applyBorder="1" applyAlignment="1">
      <alignment horizontal="right"/>
    </xf>
    <xf numFmtId="9" fontId="42" fillId="0" borderId="1" xfId="4" applyNumberFormat="1" applyFont="1" applyBorder="1" applyAlignment="1">
      <alignment horizontal="right"/>
    </xf>
    <xf numFmtId="1" fontId="3" fillId="0" borderId="1" xfId="4" applyNumberFormat="1" applyFont="1" applyBorder="1" applyAlignment="1">
      <alignment horizontal="center" vertical="center"/>
    </xf>
    <xf numFmtId="0" fontId="70" fillId="0" borderId="1" xfId="0" applyFont="1" applyBorder="1" applyAlignment="1">
      <alignment horizontal="center" vertical="center" wrapText="1"/>
    </xf>
    <xf numFmtId="9" fontId="1" fillId="0" borderId="1" xfId="4" applyBorder="1" applyAlignment="1">
      <alignment horizontal="center" vertical="center"/>
    </xf>
    <xf numFmtId="37" fontId="1" fillId="0" borderId="0" xfId="1" applyNumberFormat="1" applyBorder="1" applyAlignment="1">
      <alignment horizontal="right"/>
    </xf>
    <xf numFmtId="37" fontId="38" fillId="0" borderId="7" xfId="1" applyNumberFormat="1" applyFont="1" applyBorder="1" applyAlignment="1">
      <alignment horizontal="right"/>
    </xf>
    <xf numFmtId="37" fontId="38" fillId="0" borderId="0" xfId="1" applyNumberFormat="1" applyFont="1" applyBorder="1" applyAlignment="1">
      <alignment horizontal="right"/>
    </xf>
    <xf numFmtId="170" fontId="38" fillId="0" borderId="0" xfId="4" applyNumberFormat="1" applyFont="1"/>
    <xf numFmtId="0" fontId="44" fillId="0" borderId="7" xfId="0" applyFont="1" applyBorder="1" applyAlignment="1">
      <alignment horizontal="center" vertical="center" wrapText="1"/>
    </xf>
    <xf numFmtId="0" fontId="44" fillId="0" borderId="0" xfId="0" applyFont="1" applyBorder="1" applyAlignment="1">
      <alignment horizontal="center" vertical="center" wrapText="1"/>
    </xf>
    <xf numFmtId="0" fontId="71" fillId="0" borderId="13" xfId="0" applyFont="1" applyBorder="1" applyAlignment="1">
      <alignment horizontal="left" vertical="top" wrapText="1"/>
    </xf>
    <xf numFmtId="0" fontId="71" fillId="12" borderId="1" xfId="0" applyFont="1" applyFill="1" applyBorder="1" applyAlignment="1">
      <alignment horizontal="right"/>
    </xf>
    <xf numFmtId="0" fontId="71" fillId="0" borderId="1" xfId="0" applyFont="1" applyBorder="1" applyAlignment="1">
      <alignment horizontal="right"/>
    </xf>
    <xf numFmtId="1" fontId="55" fillId="0" borderId="1" xfId="0" applyNumberFormat="1" applyFont="1" applyBorder="1"/>
    <xf numFmtId="0" fontId="71" fillId="0" borderId="5" xfId="0" applyFont="1" applyBorder="1" applyAlignment="1">
      <alignment horizontal="right"/>
    </xf>
    <xf numFmtId="0" fontId="4" fillId="0" borderId="0" xfId="5" applyFill="1" applyAlignment="1">
      <alignment horizontal="center" vertical="top" wrapText="1"/>
    </xf>
    <xf numFmtId="0" fontId="20" fillId="0" borderId="1" xfId="5" applyFont="1" applyFill="1" applyBorder="1" applyAlignment="1">
      <alignment horizontal="center" vertical="top" wrapText="1"/>
    </xf>
    <xf numFmtId="0" fontId="20" fillId="0" borderId="6" xfId="5" applyFont="1" applyFill="1" applyBorder="1" applyAlignment="1">
      <alignment horizontal="center" vertical="top" wrapText="1"/>
    </xf>
    <xf numFmtId="0" fontId="20" fillId="0" borderId="9" xfId="5" applyFont="1" applyFill="1" applyBorder="1" applyAlignment="1">
      <alignment horizontal="center" vertical="top" wrapText="1"/>
    </xf>
    <xf numFmtId="0" fontId="20" fillId="0" borderId="5" xfId="5" applyFont="1" applyFill="1" applyBorder="1" applyAlignment="1">
      <alignment horizontal="center" vertical="top" wrapText="1"/>
    </xf>
    <xf numFmtId="0" fontId="4" fillId="0" borderId="0" xfId="5" applyFill="1" applyAlignment="1">
      <alignment vertical="top" wrapText="1"/>
    </xf>
    <xf numFmtId="0" fontId="20" fillId="0" borderId="1" xfId="5" applyFont="1" applyFill="1" applyBorder="1" applyAlignment="1">
      <alignment vertical="top" wrapText="1"/>
    </xf>
    <xf numFmtId="0" fontId="32" fillId="0" borderId="1" xfId="5" applyFont="1" applyFill="1" applyBorder="1" applyAlignment="1">
      <alignment vertical="top" wrapText="1"/>
    </xf>
    <xf numFmtId="0" fontId="20" fillId="0" borderId="0" xfId="5" applyFont="1" applyAlignment="1">
      <alignment wrapText="1"/>
    </xf>
    <xf numFmtId="0" fontId="4" fillId="0" borderId="0" xfId="5" applyFill="1"/>
    <xf numFmtId="0" fontId="4" fillId="0" borderId="0" xfId="5" applyAlignment="1">
      <alignment wrapText="1"/>
    </xf>
    <xf numFmtId="0" fontId="20" fillId="0" borderId="1" xfId="5" applyFont="1" applyBorder="1" applyAlignment="1">
      <alignment horizontal="center"/>
    </xf>
    <xf numFmtId="173" fontId="4" fillId="0" borderId="6" xfId="5" applyNumberFormat="1" applyBorder="1" applyAlignment="1">
      <alignment vertical="center"/>
    </xf>
    <xf numFmtId="173" fontId="4" fillId="0" borderId="6" xfId="5" applyNumberFormat="1" applyBorder="1" applyAlignment="1">
      <alignment vertical="top"/>
    </xf>
    <xf numFmtId="173" fontId="4" fillId="0" borderId="1" xfId="5" applyNumberFormat="1" applyBorder="1" applyAlignment="1">
      <alignment vertical="center"/>
    </xf>
    <xf numFmtId="0" fontId="71" fillId="0" borderId="1" xfId="5" applyFont="1" applyBorder="1" applyAlignment="1">
      <alignment horizontal="right"/>
    </xf>
    <xf numFmtId="0" fontId="0" fillId="0" borderId="0" xfId="0"/>
    <xf numFmtId="0" fontId="3" fillId="0" borderId="1" xfId="0" applyFont="1" applyBorder="1" applyAlignment="1">
      <alignment horizontal="center" vertical="center"/>
    </xf>
    <xf numFmtId="0" fontId="0" fillId="0" borderId="0" xfId="0"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3" fillId="0" borderId="1" xfId="0" applyFont="1" applyBorder="1" applyAlignment="1">
      <alignment vertical="center"/>
    </xf>
    <xf numFmtId="0" fontId="4" fillId="0" borderId="0" xfId="0" applyFont="1" applyAlignment="1">
      <alignment horizontal="left" vertical="center" wrapText="1"/>
    </xf>
    <xf numFmtId="0" fontId="0" fillId="0" borderId="0" xfId="0" applyAlignment="1">
      <alignment horizontal="left" vertical="center"/>
    </xf>
    <xf numFmtId="0" fontId="38" fillId="0" borderId="1" xfId="0"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0" xfId="0" applyBorder="1" applyAlignment="1">
      <alignment horizontal="left" vertical="top" wrapText="1"/>
    </xf>
    <xf numFmtId="0" fontId="3" fillId="0" borderId="0" xfId="0" applyFont="1" applyAlignment="1">
      <alignment vertical="top" wrapText="1"/>
    </xf>
    <xf numFmtId="0" fontId="0" fillId="0" borderId="1" xfId="0" applyFill="1" applyBorder="1" applyAlignment="1">
      <alignment horizontal="left" vertical="top" wrapText="1"/>
    </xf>
    <xf numFmtId="0" fontId="0" fillId="0" borderId="0" xfId="0" applyAlignment="1">
      <alignment horizontal="left" vertical="top"/>
    </xf>
    <xf numFmtId="0" fontId="4" fillId="0" borderId="0" xfId="0" applyFont="1" applyAlignment="1">
      <alignment horizontal="left" vertical="top"/>
    </xf>
    <xf numFmtId="0" fontId="3" fillId="0" borderId="0" xfId="0" applyFont="1" applyAlignment="1">
      <alignment horizontal="left" vertical="top" wrapText="1"/>
    </xf>
    <xf numFmtId="0" fontId="0" fillId="0" borderId="0" xfId="0" applyAlignment="1">
      <alignment wrapText="1"/>
    </xf>
    <xf numFmtId="0" fontId="0" fillId="0" borderId="10" xfId="0" applyBorder="1" applyAlignment="1">
      <alignment horizontal="left" vertical="top" wrapText="1"/>
    </xf>
    <xf numFmtId="0" fontId="0" fillId="2" borderId="1" xfId="0" applyFill="1" applyBorder="1"/>
    <xf numFmtId="0" fontId="3" fillId="0" borderId="0" xfId="0" applyFont="1" applyAlignment="1">
      <alignment horizontal="left" vertical="top"/>
    </xf>
    <xf numFmtId="0" fontId="3" fillId="0" borderId="1" xfId="0" applyFont="1" applyBorder="1" applyAlignment="1">
      <alignment horizontal="center" vertical="center" wrapText="1"/>
    </xf>
    <xf numFmtId="0" fontId="38" fillId="0" borderId="0" xfId="0" applyFont="1" applyAlignment="1">
      <alignment horizontal="left" vertical="top" wrapText="1"/>
    </xf>
    <xf numFmtId="0" fontId="38" fillId="0" borderId="0" xfId="0" applyFont="1" applyAlignment="1"/>
    <xf numFmtId="0" fontId="4" fillId="0" borderId="1" xfId="5" applyFont="1" applyBorder="1" applyAlignment="1">
      <alignment horizontal="left" vertical="top" wrapText="1"/>
    </xf>
    <xf numFmtId="0" fontId="4" fillId="0" borderId="0" xfId="5" applyFill="1" applyBorder="1" applyAlignment="1"/>
    <xf numFmtId="0" fontId="16" fillId="2" borderId="1" xfId="5" applyFont="1" applyFill="1" applyBorder="1" applyAlignment="1"/>
    <xf numFmtId="0" fontId="4" fillId="0" borderId="0" xfId="5" applyBorder="1" applyAlignment="1">
      <alignment horizontal="left" vertical="top" wrapText="1"/>
    </xf>
    <xf numFmtId="0" fontId="4" fillId="0" borderId="0" xfId="5" applyAlignment="1"/>
    <xf numFmtId="0" fontId="4" fillId="0" borderId="2" xfId="5" applyBorder="1" applyAlignment="1"/>
    <xf numFmtId="0" fontId="11" fillId="0" borderId="1" xfId="5" applyFont="1" applyBorder="1" applyAlignment="1">
      <alignment horizontal="left" vertical="top" wrapText="1"/>
    </xf>
    <xf numFmtId="0" fontId="4" fillId="0" borderId="1" xfId="5" applyBorder="1" applyAlignment="1">
      <alignment horizontal="left" vertical="top" wrapText="1"/>
    </xf>
    <xf numFmtId="0" fontId="3" fillId="0" borderId="0" xfId="5" applyFont="1" applyAlignment="1">
      <alignment vertical="top" wrapText="1"/>
    </xf>
    <xf numFmtId="0" fontId="4" fillId="0" borderId="0" xfId="5" applyFont="1" applyBorder="1" applyAlignment="1">
      <alignment horizontal="left" vertical="top" wrapText="1"/>
    </xf>
    <xf numFmtId="0" fontId="11" fillId="0" borderId="0" xfId="5" applyFont="1" applyFill="1" applyBorder="1" applyAlignment="1">
      <alignment vertical="top" wrapText="1"/>
    </xf>
    <xf numFmtId="0" fontId="11" fillId="0" borderId="0" xfId="5" applyFont="1" applyFill="1" applyBorder="1" applyAlignment="1">
      <alignment horizontal="left" vertical="top" wrapText="1"/>
    </xf>
    <xf numFmtId="0" fontId="61" fillId="0" borderId="0" xfId="5" applyFont="1" applyAlignment="1">
      <alignment horizontal="left" vertical="top"/>
    </xf>
    <xf numFmtId="0" fontId="61" fillId="0" borderId="1" xfId="5" applyFont="1" applyBorder="1" applyAlignment="1">
      <alignment horizontal="left" vertical="top"/>
    </xf>
    <xf numFmtId="0" fontId="4" fillId="0" borderId="0" xfId="5" applyFill="1" applyBorder="1" applyAlignment="1">
      <alignment horizontal="left" vertical="top" wrapText="1"/>
    </xf>
    <xf numFmtId="0" fontId="38" fillId="0" borderId="0" xfId="0" applyFont="1"/>
    <xf numFmtId="0" fontId="39" fillId="0" borderId="0" xfId="0" applyFont="1" applyAlignment="1">
      <alignment horizontal="left" vertical="top"/>
    </xf>
    <xf numFmtId="0" fontId="38" fillId="0" borderId="0" xfId="0" applyFont="1" applyAlignment="1">
      <alignment horizontal="left" vertical="top"/>
    </xf>
    <xf numFmtId="0" fontId="4" fillId="0" borderId="1" xfId="5" applyFill="1" applyBorder="1" applyAlignment="1">
      <alignment horizontal="left" vertical="top" wrapText="1"/>
    </xf>
    <xf numFmtId="0" fontId="4" fillId="2" borderId="6" xfId="5" applyFill="1" applyBorder="1"/>
    <xf numFmtId="0" fontId="3" fillId="0" borderId="0" xfId="5" applyFont="1" applyFill="1" applyAlignment="1">
      <alignment vertical="top" wrapText="1"/>
    </xf>
    <xf numFmtId="0" fontId="4" fillId="0" borderId="7" xfId="5" applyBorder="1" applyAlignment="1">
      <alignment horizontal="center"/>
    </xf>
    <xf numFmtId="0" fontId="4" fillId="0" borderId="1" xfId="5" applyBorder="1" applyAlignment="1">
      <alignment horizontal="left" vertical="center"/>
    </xf>
    <xf numFmtId="49" fontId="21" fillId="0" borderId="1" xfId="5" applyNumberFormat="1" applyFont="1" applyBorder="1" applyAlignment="1">
      <alignment horizontal="center" vertical="center"/>
    </xf>
    <xf numFmtId="0" fontId="4" fillId="2" borderId="1" xfId="5" applyFill="1" applyBorder="1"/>
    <xf numFmtId="0" fontId="8" fillId="0" borderId="1" xfId="5" applyFont="1" applyBorder="1" applyAlignment="1">
      <alignment horizontal="center" vertical="center" wrapText="1"/>
    </xf>
    <xf numFmtId="2" fontId="4" fillId="0" borderId="1" xfId="5" applyNumberFormat="1" applyFont="1" applyBorder="1" applyAlignment="1">
      <alignment horizontal="right" wrapText="1"/>
    </xf>
    <xf numFmtId="0" fontId="4" fillId="0" borderId="0" xfId="5" applyFont="1" applyAlignment="1">
      <alignment horizontal="left" vertical="top" wrapText="1"/>
    </xf>
    <xf numFmtId="0" fontId="31" fillId="0" borderId="1" xfId="5" applyFont="1" applyBorder="1" applyAlignment="1">
      <alignment horizontal="center" vertical="center" wrapText="1"/>
    </xf>
    <xf numFmtId="0" fontId="4" fillId="0" borderId="0" xfId="5" applyFont="1" applyAlignment="1">
      <alignment horizontal="left" vertical="top"/>
    </xf>
    <xf numFmtId="0" fontId="4" fillId="0" borderId="1" xfId="5" applyFont="1" applyBorder="1" applyAlignment="1">
      <alignment vertical="center"/>
    </xf>
    <xf numFmtId="0" fontId="3" fillId="0" borderId="1" xfId="5" applyFont="1" applyBorder="1" applyAlignment="1">
      <alignment vertical="center"/>
    </xf>
    <xf numFmtId="0" fontId="4" fillId="0" borderId="1" xfId="5" applyFont="1" applyBorder="1" applyAlignment="1">
      <alignment horizontal="center" vertical="center" wrapText="1"/>
    </xf>
    <xf numFmtId="0" fontId="72" fillId="0" borderId="13" xfId="0" applyFont="1" applyBorder="1" applyAlignment="1">
      <alignment horizontal="left" vertical="top" wrapText="1"/>
    </xf>
    <xf numFmtId="0" fontId="72" fillId="0" borderId="1" xfId="5" applyFont="1" applyBorder="1" applyAlignment="1">
      <alignment horizontal="center" vertical="center"/>
    </xf>
    <xf numFmtId="0" fontId="72" fillId="0" borderId="2" xfId="5" applyFont="1" applyBorder="1"/>
    <xf numFmtId="0" fontId="72" fillId="0" borderId="1" xfId="5" applyFont="1" applyBorder="1"/>
    <xf numFmtId="0" fontId="72" fillId="0" borderId="0" xfId="5" applyFont="1" applyBorder="1"/>
    <xf numFmtId="0" fontId="72" fillId="0" borderId="5" xfId="5" applyFont="1" applyBorder="1" applyAlignment="1">
      <alignment horizontal="center" vertical="center"/>
    </xf>
    <xf numFmtId="0" fontId="73" fillId="3" borderId="9" xfId="5" applyFont="1" applyFill="1" applyBorder="1" applyAlignment="1">
      <alignment vertical="center"/>
    </xf>
    <xf numFmtId="0" fontId="73" fillId="3" borderId="5" xfId="5" applyFont="1" applyFill="1" applyBorder="1" applyAlignment="1">
      <alignment vertical="center"/>
    </xf>
    <xf numFmtId="0" fontId="72" fillId="0" borderId="0" xfId="5" applyFont="1" applyBorder="1" applyAlignment="1">
      <alignment horizontal="center" vertical="center"/>
    </xf>
    <xf numFmtId="0" fontId="72" fillId="0" borderId="1" xfId="5" applyFont="1" applyBorder="1" applyAlignment="1">
      <alignment horizontal="center" vertical="center" wrapText="1"/>
    </xf>
    <xf numFmtId="0" fontId="72" fillId="0" borderId="1" xfId="5" applyFont="1" applyBorder="1" applyAlignment="1">
      <alignment wrapText="1"/>
    </xf>
    <xf numFmtId="0" fontId="74" fillId="0" borderId="1" xfId="5" applyFont="1" applyBorder="1" applyAlignment="1">
      <alignment vertical="top" wrapText="1"/>
    </xf>
    <xf numFmtId="0" fontId="72" fillId="0" borderId="1" xfId="5" applyFont="1" applyFill="1" applyBorder="1" applyAlignment="1">
      <alignment vertical="top" wrapText="1"/>
    </xf>
    <xf numFmtId="0" fontId="72" fillId="0" borderId="23" xfId="5" applyFont="1" applyFill="1" applyBorder="1" applyAlignment="1">
      <alignment vertical="top" wrapText="1"/>
    </xf>
    <xf numFmtId="0" fontId="72" fillId="0" borderId="24" xfId="5" applyFont="1" applyFill="1" applyBorder="1" applyAlignment="1">
      <alignment vertical="top" wrapText="1"/>
    </xf>
    <xf numFmtId="0" fontId="72" fillId="0" borderId="25" xfId="5" applyFont="1" applyFill="1" applyBorder="1" applyAlignment="1">
      <alignment vertical="top" wrapText="1"/>
    </xf>
    <xf numFmtId="0" fontId="72" fillId="0" borderId="26" xfId="5" applyFont="1" applyFill="1" applyBorder="1" applyAlignment="1">
      <alignment vertical="top" wrapText="1"/>
    </xf>
    <xf numFmtId="0" fontId="74" fillId="0" borderId="5" xfId="5" applyFont="1" applyBorder="1" applyAlignment="1">
      <alignment horizontal="center" vertical="top" wrapText="1"/>
    </xf>
    <xf numFmtId="165" fontId="72" fillId="0" borderId="1" xfId="5" applyNumberFormat="1" applyFont="1" applyBorder="1" applyAlignment="1">
      <alignment horizontal="center" vertical="center"/>
    </xf>
    <xf numFmtId="0" fontId="72" fillId="0" borderId="1" xfId="5" applyFont="1" applyBorder="1" applyAlignment="1">
      <alignment vertical="top" wrapText="1"/>
    </xf>
    <xf numFmtId="0" fontId="72" fillId="0" borderId="0" xfId="5" applyFont="1" applyBorder="1" applyAlignment="1">
      <alignment horizontal="left" vertical="top" wrapText="1"/>
    </xf>
    <xf numFmtId="165" fontId="72" fillId="0" borderId="0" xfId="5" applyNumberFormat="1" applyFont="1" applyBorder="1" applyAlignment="1">
      <alignment horizontal="center" vertical="center"/>
    </xf>
    <xf numFmtId="0" fontId="72" fillId="0" borderId="3" xfId="5" applyFont="1" applyFill="1" applyBorder="1" applyAlignment="1">
      <alignment vertical="top" wrapText="1"/>
    </xf>
    <xf numFmtId="0" fontId="72" fillId="0" borderId="0" xfId="5" applyFont="1"/>
    <xf numFmtId="167" fontId="72" fillId="0" borderId="1" xfId="5" applyNumberFormat="1" applyFont="1" applyBorder="1" applyAlignment="1">
      <alignment horizontal="right" vertical="top"/>
    </xf>
    <xf numFmtId="16" fontId="72" fillId="0" borderId="1" xfId="5" applyNumberFormat="1" applyFont="1" applyBorder="1"/>
    <xf numFmtId="0" fontId="72" fillId="0" borderId="11" xfId="5" applyFont="1" applyBorder="1"/>
    <xf numFmtId="0" fontId="72" fillId="0" borderId="8" xfId="5" applyFont="1" applyBorder="1"/>
    <xf numFmtId="49" fontId="72" fillId="0" borderId="1" xfId="5" applyNumberFormat="1" applyFont="1" applyBorder="1" applyAlignment="1">
      <alignment horizontal="center" vertical="center"/>
    </xf>
    <xf numFmtId="1" fontId="72" fillId="0" borderId="1" xfId="5" applyNumberFormat="1" applyFont="1" applyBorder="1"/>
    <xf numFmtId="0" fontId="72" fillId="0" borderId="1" xfId="5" applyFont="1" applyBorder="1" applyAlignment="1">
      <alignment horizontal="left" vertical="top"/>
    </xf>
    <xf numFmtId="0" fontId="72" fillId="0" borderId="1" xfId="5" applyFont="1" applyBorder="1" applyAlignment="1">
      <alignment horizontal="right" vertical="top"/>
    </xf>
    <xf numFmtId="0" fontId="72" fillId="0" borderId="3" xfId="5" applyFont="1" applyBorder="1" applyAlignment="1">
      <alignment horizontal="right" vertical="top"/>
    </xf>
    <xf numFmtId="0" fontId="72" fillId="0" borderId="1" xfId="5" applyFont="1" applyFill="1" applyBorder="1" applyAlignment="1">
      <alignment horizontal="center" vertical="center"/>
    </xf>
    <xf numFmtId="49" fontId="75" fillId="0" borderId="1" xfId="5" applyNumberFormat="1" applyFont="1" applyBorder="1" applyAlignment="1">
      <alignment horizontal="center" vertical="center"/>
    </xf>
    <xf numFmtId="2" fontId="72" fillId="0" borderId="1" xfId="5" applyNumberFormat="1" applyFont="1" applyBorder="1" applyAlignment="1">
      <alignment horizontal="right" wrapText="1"/>
    </xf>
    <xf numFmtId="167" fontId="72" fillId="0" borderId="1" xfId="5" applyNumberFormat="1" applyFont="1" applyBorder="1" applyAlignment="1">
      <alignment horizontal="right"/>
    </xf>
    <xf numFmtId="2" fontId="72" fillId="0" borderId="1" xfId="5" applyNumberFormat="1" applyFont="1" applyBorder="1" applyAlignment="1">
      <alignment horizontal="center" vertical="center" wrapText="1"/>
    </xf>
    <xf numFmtId="2" fontId="72" fillId="0" borderId="1" xfId="5" applyNumberFormat="1" applyFont="1" applyFill="1" applyBorder="1" applyAlignment="1">
      <alignment horizontal="center" vertical="center" wrapText="1"/>
    </xf>
    <xf numFmtId="0" fontId="38" fillId="0" borderId="0" xfId="5" applyFont="1" applyFill="1" applyAlignment="1">
      <alignment horizontal="left" wrapText="1"/>
    </xf>
    <xf numFmtId="0" fontId="38" fillId="0" borderId="0" xfId="5" applyFont="1" applyFill="1" applyAlignment="1">
      <alignment horizontal="left"/>
    </xf>
    <xf numFmtId="10" fontId="42" fillId="0" borderId="12" xfId="5" applyNumberFormat="1" applyFont="1" applyBorder="1"/>
    <xf numFmtId="0" fontId="61" fillId="0" borderId="0" xfId="5" applyFont="1" applyBorder="1" applyAlignment="1">
      <alignment horizontal="left" vertical="top"/>
    </xf>
    <xf numFmtId="0" fontId="62" fillId="0" borderId="0" xfId="5" applyFont="1" applyBorder="1" applyAlignment="1">
      <alignment horizontal="left" vertical="top"/>
    </xf>
    <xf numFmtId="2" fontId="42" fillId="0" borderId="1" xfId="5" applyNumberFormat="1" applyFont="1" applyBorder="1"/>
    <xf numFmtId="0" fontId="76" fillId="0" borderId="0" xfId="0" applyFont="1" applyAlignment="1">
      <alignment vertical="top" wrapText="1"/>
    </xf>
    <xf numFmtId="0" fontId="77" fillId="2" borderId="1" xfId="0" applyFont="1" applyFill="1" applyBorder="1" applyAlignment="1">
      <alignment vertical="top" wrapText="1"/>
    </xf>
    <xf numFmtId="0" fontId="38" fillId="2" borderId="1" xfId="0" applyFont="1" applyFill="1" applyBorder="1" applyAlignment="1">
      <alignment vertical="top" wrapText="1"/>
    </xf>
    <xf numFmtId="0" fontId="78" fillId="0" borderId="1" xfId="0" applyFont="1" applyBorder="1" applyAlignment="1">
      <alignment horizontal="center" vertical="top" wrapText="1"/>
    </xf>
    <xf numFmtId="0" fontId="39" fillId="0" borderId="1" xfId="0" applyFont="1" applyBorder="1" applyAlignment="1">
      <alignment horizontal="center" wrapText="1"/>
    </xf>
    <xf numFmtId="0" fontId="39" fillId="0" borderId="1" xfId="0" applyFont="1" applyBorder="1" applyAlignment="1">
      <alignment horizontal="center" vertical="top" wrapText="1"/>
    </xf>
    <xf numFmtId="0" fontId="38" fillId="0" borderId="1" xfId="0" applyFont="1" applyFill="1" applyBorder="1" applyAlignment="1">
      <alignment wrapText="1"/>
    </xf>
    <xf numFmtId="0" fontId="38" fillId="0" borderId="1" xfId="0" applyFont="1" applyBorder="1" applyAlignment="1">
      <alignment wrapText="1"/>
    </xf>
    <xf numFmtId="0" fontId="76" fillId="0" borderId="1" xfId="0" applyFont="1" applyBorder="1" applyAlignment="1">
      <alignment vertical="top" wrapText="1"/>
    </xf>
    <xf numFmtId="0" fontId="38" fillId="0" borderId="1" xfId="0" applyFont="1" applyBorder="1" applyAlignment="1">
      <alignment vertical="top" wrapText="1"/>
    </xf>
    <xf numFmtId="0" fontId="38" fillId="0" borderId="0" xfId="0" applyFont="1" applyBorder="1" applyAlignment="1">
      <alignment wrapText="1"/>
    </xf>
    <xf numFmtId="0" fontId="76" fillId="0" borderId="0" xfId="0" applyFont="1" applyBorder="1" applyAlignment="1">
      <alignment vertical="top" wrapText="1"/>
    </xf>
    <xf numFmtId="0" fontId="39" fillId="0" borderId="0" xfId="0" applyFont="1" applyFill="1" applyAlignment="1">
      <alignment vertical="top" wrapText="1"/>
    </xf>
    <xf numFmtId="0" fontId="38" fillId="0" borderId="1" xfId="0" applyFont="1" applyFill="1" applyBorder="1" applyAlignment="1">
      <alignment vertical="top" wrapText="1"/>
    </xf>
    <xf numFmtId="0" fontId="38" fillId="0" borderId="0" xfId="0" applyFont="1" applyBorder="1" applyAlignment="1">
      <alignment vertical="top" wrapText="1"/>
    </xf>
    <xf numFmtId="0" fontId="38" fillId="0" borderId="0" xfId="0" applyFont="1" applyAlignment="1">
      <alignment vertical="top" wrapText="1"/>
    </xf>
    <xf numFmtId="0" fontId="39" fillId="0" borderId="0" xfId="0" applyFont="1" applyAlignment="1">
      <alignment vertical="top" wrapText="1"/>
    </xf>
    <xf numFmtId="0" fontId="38" fillId="0" borderId="0" xfId="0" applyFont="1" applyFill="1" applyBorder="1" applyAlignment="1">
      <alignment horizontal="left" vertical="top" wrapText="1"/>
    </xf>
    <xf numFmtId="0" fontId="79" fillId="0" borderId="21" xfId="0" applyFont="1" applyFill="1" applyBorder="1" applyAlignment="1">
      <alignment horizontal="center"/>
    </xf>
    <xf numFmtId="0" fontId="79" fillId="0" borderId="22" xfId="0" applyFont="1" applyFill="1" applyBorder="1" applyAlignment="1">
      <alignment horizontal="center"/>
    </xf>
    <xf numFmtId="0" fontId="38" fillId="0" borderId="23" xfId="0" applyFont="1" applyFill="1" applyBorder="1" applyAlignment="1">
      <alignment vertical="top" wrapText="1"/>
    </xf>
    <xf numFmtId="0" fontId="38" fillId="0" borderId="24" xfId="0" applyFont="1" applyFill="1" applyBorder="1" applyAlignment="1">
      <alignment vertical="top" wrapText="1"/>
    </xf>
    <xf numFmtId="0" fontId="38" fillId="0" borderId="0" xfId="0" applyFont="1" applyFill="1" applyBorder="1" applyAlignment="1">
      <alignment vertical="top" wrapText="1"/>
    </xf>
    <xf numFmtId="0" fontId="38" fillId="0" borderId="0" xfId="0" applyFont="1" applyFill="1"/>
    <xf numFmtId="0" fontId="38" fillId="0" borderId="0" xfId="0" applyFont="1" applyFill="1" applyAlignment="1">
      <alignment wrapText="1"/>
    </xf>
    <xf numFmtId="0" fontId="38" fillId="0" borderId="25" xfId="0" applyFont="1" applyFill="1" applyBorder="1" applyAlignment="1">
      <alignment vertical="top" wrapText="1"/>
    </xf>
    <xf numFmtId="0" fontId="38" fillId="0" borderId="26" xfId="0" applyFont="1" applyFill="1" applyBorder="1" applyAlignment="1">
      <alignment vertical="top" wrapText="1"/>
    </xf>
    <xf numFmtId="0" fontId="39" fillId="2" borderId="1" xfId="0" applyFont="1" applyFill="1" applyBorder="1" applyAlignment="1"/>
    <xf numFmtId="0" fontId="38" fillId="0" borderId="1" xfId="0" applyFont="1" applyBorder="1" applyAlignment="1">
      <alignment horizontal="center" vertical="center"/>
    </xf>
    <xf numFmtId="0" fontId="38" fillId="0" borderId="0" xfId="0" applyFont="1" applyBorder="1" applyAlignment="1"/>
    <xf numFmtId="0" fontId="70" fillId="0" borderId="0" xfId="0" applyFont="1" applyBorder="1" applyAlignment="1">
      <alignment vertical="top" wrapText="1"/>
    </xf>
    <xf numFmtId="9" fontId="38" fillId="0" borderId="0" xfId="4" applyFont="1" applyBorder="1" applyAlignment="1">
      <alignment horizontal="center"/>
    </xf>
    <xf numFmtId="0" fontId="38" fillId="0" borderId="0" xfId="0" applyFont="1" applyBorder="1" applyAlignment="1">
      <alignment horizontal="left" indent="1"/>
    </xf>
    <xf numFmtId="0" fontId="38" fillId="0" borderId="0" xfId="0" applyFont="1" applyBorder="1"/>
    <xf numFmtId="0" fontId="38" fillId="0" borderId="0" xfId="0" applyFont="1" applyBorder="1" applyAlignment="1">
      <alignment horizontal="center"/>
    </xf>
    <xf numFmtId="165" fontId="38" fillId="0" borderId="1" xfId="0" applyNumberFormat="1" applyFont="1" applyBorder="1" applyAlignment="1">
      <alignment horizontal="center" vertical="center"/>
    </xf>
    <xf numFmtId="165" fontId="38" fillId="0" borderId="0" xfId="0" applyNumberFormat="1" applyFont="1" applyBorder="1" applyAlignment="1">
      <alignment horizontal="center" vertical="center"/>
    </xf>
    <xf numFmtId="0" fontId="38" fillId="0" borderId="0" xfId="0" applyFont="1" applyBorder="1" applyAlignment="1">
      <alignment horizontal="left" vertical="top"/>
    </xf>
    <xf numFmtId="0" fontId="39" fillId="0" borderId="0" xfId="0" applyFont="1" applyFill="1" applyAlignment="1">
      <alignment horizontal="left" vertical="top"/>
    </xf>
    <xf numFmtId="0" fontId="77" fillId="0" borderId="0" xfId="0" applyFont="1" applyAlignment="1">
      <alignment wrapText="1"/>
    </xf>
    <xf numFmtId="0" fontId="38" fillId="0" borderId="1" xfId="0" applyFont="1" applyFill="1" applyBorder="1" applyAlignment="1">
      <alignment horizontal="left" vertical="top" wrapText="1"/>
    </xf>
    <xf numFmtId="0" fontId="38" fillId="0" borderId="3" xfId="0" applyFont="1" applyFill="1" applyBorder="1" applyAlignment="1">
      <alignment vertical="top" wrapText="1"/>
    </xf>
    <xf numFmtId="0" fontId="41" fillId="0" borderId="0" xfId="0" applyFont="1"/>
    <xf numFmtId="0" fontId="38" fillId="0" borderId="0" xfId="0" applyFont="1" applyAlignment="1">
      <alignment horizontal="left" indent="1"/>
    </xf>
    <xf numFmtId="0" fontId="79" fillId="0" borderId="0" xfId="0" applyFont="1" applyAlignment="1">
      <alignment wrapText="1"/>
    </xf>
    <xf numFmtId="0" fontId="39" fillId="0" borderId="0" xfId="0" applyFont="1" applyAlignment="1">
      <alignment horizontal="left" vertical="top" wrapText="1"/>
    </xf>
    <xf numFmtId="0" fontId="77" fillId="0" borderId="0" xfId="0" applyFont="1" applyAlignment="1">
      <alignment horizontal="left" wrapText="1"/>
    </xf>
    <xf numFmtId="0" fontId="38" fillId="0" borderId="1" xfId="0" applyFont="1" applyBorder="1" applyAlignment="1">
      <alignment horizontal="left" vertical="top"/>
    </xf>
    <xf numFmtId="9" fontId="38" fillId="0" borderId="1" xfId="0" applyNumberFormat="1" applyFont="1" applyBorder="1" applyAlignment="1">
      <alignment horizontal="right" vertical="center" wrapText="1"/>
    </xf>
    <xf numFmtId="1" fontId="38" fillId="0" borderId="1" xfId="0" applyNumberFormat="1" applyFont="1" applyBorder="1" applyAlignment="1">
      <alignment horizontal="right" vertical="center" wrapText="1"/>
    </xf>
    <xf numFmtId="0" fontId="39" fillId="2" borderId="1" xfId="0" applyFont="1" applyFill="1" applyBorder="1"/>
    <xf numFmtId="0" fontId="38" fillId="3" borderId="1" xfId="0" applyFont="1" applyFill="1" applyBorder="1" applyAlignment="1">
      <alignment horizontal="center"/>
    </xf>
    <xf numFmtId="0" fontId="38" fillId="0" borderId="1" xfId="0" applyFont="1" applyFill="1" applyBorder="1"/>
    <xf numFmtId="0" fontId="38" fillId="0" borderId="20" xfId="0" applyFont="1" applyFill="1" applyBorder="1"/>
    <xf numFmtId="9" fontId="38" fillId="0" borderId="0" xfId="0" applyNumberFormat="1" applyFont="1"/>
    <xf numFmtId="0" fontId="38" fillId="0" borderId="1" xfId="0" applyFont="1" applyFill="1" applyBorder="1" applyAlignment="1">
      <alignment horizontal="center" wrapText="1"/>
    </xf>
    <xf numFmtId="0" fontId="38" fillId="0" borderId="1" xfId="0" applyFont="1" applyFill="1" applyBorder="1" applyAlignment="1">
      <alignment horizontal="center"/>
    </xf>
    <xf numFmtId="10" fontId="38" fillId="0" borderId="1" xfId="0" applyNumberFormat="1" applyFont="1" applyBorder="1" applyAlignment="1">
      <alignment horizontal="right"/>
    </xf>
    <xf numFmtId="10" fontId="38" fillId="0" borderId="1" xfId="0" applyNumberFormat="1" applyFont="1" applyFill="1" applyBorder="1" applyAlignment="1">
      <alignment horizontal="right"/>
    </xf>
    <xf numFmtId="10" fontId="38" fillId="0" borderId="1" xfId="4" applyNumberFormat="1" applyFont="1" applyBorder="1" applyAlignment="1">
      <alignment horizontal="right"/>
    </xf>
    <xf numFmtId="0" fontId="38" fillId="0" borderId="1" xfId="0" quotePrefix="1" applyFont="1" applyBorder="1"/>
    <xf numFmtId="9" fontId="38" fillId="0" borderId="1" xfId="0" applyNumberFormat="1" applyFont="1" applyBorder="1"/>
    <xf numFmtId="9" fontId="38" fillId="0" borderId="0" xfId="4" applyFont="1" applyBorder="1" applyAlignment="1">
      <alignment horizontal="left"/>
    </xf>
    <xf numFmtId="10" fontId="38" fillId="0" borderId="1" xfId="0" applyNumberFormat="1" applyFont="1" applyBorder="1"/>
    <xf numFmtId="10" fontId="38" fillId="0" borderId="3" xfId="0" applyNumberFormat="1" applyFont="1" applyBorder="1"/>
    <xf numFmtId="0" fontId="38" fillId="0" borderId="6" xfId="0" applyFont="1" applyBorder="1" applyAlignment="1">
      <alignment horizontal="left" vertical="top"/>
    </xf>
    <xf numFmtId="0" fontId="38" fillId="0" borderId="9" xfId="0" applyFont="1" applyBorder="1"/>
    <xf numFmtId="2" fontId="38" fillId="0" borderId="12" xfId="0" applyNumberFormat="1" applyFont="1" applyBorder="1"/>
    <xf numFmtId="164" fontId="38" fillId="0" borderId="0" xfId="0" applyNumberFormat="1" applyFont="1" applyBorder="1" applyAlignment="1">
      <alignment horizontal="center"/>
    </xf>
    <xf numFmtId="49" fontId="42" fillId="0" borderId="1" xfId="0" applyNumberFormat="1" applyFont="1" applyBorder="1" applyAlignment="1">
      <alignment horizontal="center" vertical="center"/>
    </xf>
    <xf numFmtId="0" fontId="38" fillId="0" borderId="20" xfId="0" applyFont="1" applyFill="1" applyBorder="1" applyAlignment="1">
      <alignment horizontal="left" vertical="top" wrapText="1"/>
    </xf>
    <xf numFmtId="0" fontId="38" fillId="0" borderId="10" xfId="0" applyFont="1" applyBorder="1" applyAlignment="1">
      <alignment horizontal="left" vertical="top" wrapText="1"/>
    </xf>
    <xf numFmtId="174" fontId="42" fillId="0" borderId="2" xfId="0" applyNumberFormat="1" applyFont="1" applyBorder="1" applyAlignment="1">
      <alignment horizontal="left" vertical="top" wrapText="1"/>
    </xf>
    <xf numFmtId="0" fontId="77" fillId="0" borderId="0" xfId="0" applyFont="1"/>
    <xf numFmtId="0" fontId="38" fillId="2" borderId="1" xfId="0" applyFont="1" applyFill="1" applyBorder="1"/>
    <xf numFmtId="168" fontId="38" fillId="0" borderId="1" xfId="2" applyNumberFormat="1" applyFont="1" applyBorder="1" applyAlignment="1">
      <alignment horizontal="right"/>
    </xf>
    <xf numFmtId="0" fontId="38" fillId="2" borderId="6" xfId="0" applyFont="1" applyFill="1" applyBorder="1" applyAlignment="1">
      <alignment horizontal="left" vertical="top" wrapText="1"/>
    </xf>
    <xf numFmtId="168" fontId="38" fillId="2" borderId="9" xfId="2" applyNumberFormat="1" applyFont="1" applyFill="1" applyBorder="1" applyAlignment="1">
      <alignment horizontal="right"/>
    </xf>
    <xf numFmtId="168" fontId="38" fillId="2" borderId="5" xfId="2" applyNumberFormat="1" applyFont="1" applyFill="1" applyBorder="1" applyAlignment="1">
      <alignment horizontal="right"/>
    </xf>
    <xf numFmtId="168" fontId="38" fillId="0" borderId="1" xfId="0" applyNumberFormat="1" applyFont="1" applyBorder="1" applyAlignment="1">
      <alignment horizontal="right"/>
    </xf>
    <xf numFmtId="168" fontId="38" fillId="0" borderId="0" xfId="0" applyNumberFormat="1" applyFont="1" applyBorder="1" applyAlignment="1">
      <alignment horizontal="right"/>
    </xf>
    <xf numFmtId="1" fontId="38" fillId="0" borderId="1" xfId="0" applyNumberFormat="1" applyFont="1" applyBorder="1" applyAlignment="1">
      <alignment horizontal="right"/>
    </xf>
    <xf numFmtId="168" fontId="38" fillId="2" borderId="1" xfId="0" applyNumberFormat="1" applyFont="1" applyFill="1" applyBorder="1" applyAlignment="1">
      <alignment horizontal="right"/>
    </xf>
    <xf numFmtId="166" fontId="77" fillId="0" borderId="1" xfId="0" applyNumberFormat="1" applyFont="1" applyBorder="1" applyAlignment="1">
      <alignment horizontal="right" wrapText="1"/>
    </xf>
    <xf numFmtId="10" fontId="34" fillId="0" borderId="17" xfId="4" applyNumberFormat="1" applyFont="1" applyBorder="1" applyAlignment="1">
      <alignment vertical="top" wrapText="1"/>
    </xf>
    <xf numFmtId="10" fontId="34" fillId="0" borderId="19" xfId="4" applyNumberFormat="1" applyFont="1" applyBorder="1" applyAlignment="1">
      <alignment vertical="top" wrapText="1"/>
    </xf>
    <xf numFmtId="10" fontId="80" fillId="0" borderId="17" xfId="4" applyNumberFormat="1" applyFont="1" applyBorder="1" applyAlignment="1">
      <alignment vertical="top" wrapText="1"/>
    </xf>
    <xf numFmtId="10" fontId="80" fillId="0" borderId="19" xfId="4" applyNumberFormat="1" applyFont="1" applyBorder="1" applyAlignment="1">
      <alignment vertical="top" wrapText="1"/>
    </xf>
    <xf numFmtId="0" fontId="80" fillId="0" borderId="17" xfId="7" applyFont="1" applyBorder="1" applyAlignment="1">
      <alignment vertical="top" wrapText="1"/>
    </xf>
    <xf numFmtId="0" fontId="80" fillId="0" borderId="19" xfId="7" applyFont="1" applyBorder="1" applyAlignment="1">
      <alignment vertical="top" wrapText="1"/>
    </xf>
    <xf numFmtId="0" fontId="4" fillId="0" borderId="0" xfId="5" applyFont="1"/>
    <xf numFmtId="0" fontId="4" fillId="0" borderId="1" xfId="5" applyFont="1" applyBorder="1" applyAlignment="1">
      <alignment horizontal="right" vertical="top" wrapText="1"/>
    </xf>
    <xf numFmtId="0" fontId="4" fillId="0" borderId="1" xfId="5" applyFont="1" applyBorder="1" applyAlignment="1"/>
    <xf numFmtId="0" fontId="4" fillId="0" borderId="0" xfId="5" applyFont="1" applyBorder="1" applyAlignment="1"/>
    <xf numFmtId="0" fontId="4" fillId="0" borderId="0" xfId="5" applyFont="1" applyBorder="1" applyAlignment="1">
      <alignment horizontal="center"/>
    </xf>
    <xf numFmtId="0" fontId="4" fillId="0" borderId="1" xfId="5" applyFont="1" applyBorder="1" applyAlignment="1">
      <alignment horizontal="center" vertical="center"/>
    </xf>
    <xf numFmtId="0" fontId="4" fillId="0" borderId="2" xfId="5" applyFont="1" applyBorder="1"/>
    <xf numFmtId="0" fontId="4" fillId="0" borderId="1" xfId="5" applyFont="1" applyBorder="1"/>
    <xf numFmtId="0" fontId="4" fillId="0" borderId="0" xfId="5" applyFont="1" applyBorder="1"/>
    <xf numFmtId="0" fontId="4" fillId="0" borderId="0" xfId="5" applyFont="1" applyAlignment="1"/>
    <xf numFmtId="0" fontId="4" fillId="0" borderId="7" xfId="5" applyFont="1" applyBorder="1"/>
    <xf numFmtId="0" fontId="4" fillId="0" borderId="5" xfId="5" applyFont="1" applyBorder="1" applyAlignment="1">
      <alignment horizontal="center" vertical="center"/>
    </xf>
    <xf numFmtId="0" fontId="81" fillId="0" borderId="0" xfId="5" applyFont="1" applyAlignment="1">
      <alignment vertical="top" wrapText="1"/>
    </xf>
    <xf numFmtId="0" fontId="4" fillId="0" borderId="1" xfId="5" applyFont="1" applyBorder="1" applyAlignment="1">
      <alignment wrapText="1"/>
    </xf>
    <xf numFmtId="0" fontId="81" fillId="0" borderId="1" xfId="5" applyFont="1" applyBorder="1" applyAlignment="1">
      <alignment vertical="top" wrapText="1"/>
    </xf>
    <xf numFmtId="0" fontId="4" fillId="0" borderId="1" xfId="5" applyFont="1" applyBorder="1" applyAlignment="1">
      <alignment vertical="top" wrapText="1"/>
    </xf>
    <xf numFmtId="0" fontId="4" fillId="0" borderId="1" xfId="5" applyFont="1" applyFill="1" applyBorder="1" applyAlignment="1">
      <alignment vertical="top" wrapText="1"/>
    </xf>
    <xf numFmtId="0" fontId="4" fillId="0" borderId="0" xfId="5" applyFont="1" applyFill="1" applyBorder="1" applyAlignment="1">
      <alignment horizontal="left" vertical="top" wrapText="1"/>
    </xf>
    <xf numFmtId="0" fontId="4" fillId="0" borderId="23" xfId="5" applyFont="1" applyFill="1" applyBorder="1" applyAlignment="1">
      <alignment vertical="top" wrapText="1"/>
    </xf>
    <xf numFmtId="0" fontId="4" fillId="0" borderId="24" xfId="5" applyFont="1" applyFill="1" applyBorder="1" applyAlignment="1">
      <alignment vertical="top" wrapText="1"/>
    </xf>
    <xf numFmtId="0" fontId="4" fillId="0" borderId="25" xfId="5" applyFont="1" applyFill="1" applyBorder="1" applyAlignment="1">
      <alignment vertical="top" wrapText="1"/>
    </xf>
    <xf numFmtId="0" fontId="4" fillId="0" borderId="26" xfId="5" applyFont="1" applyFill="1" applyBorder="1" applyAlignment="1">
      <alignment vertical="top" wrapText="1"/>
    </xf>
    <xf numFmtId="0" fontId="3" fillId="2" borderId="1" xfId="5" applyFont="1" applyFill="1" applyBorder="1" applyAlignment="1"/>
    <xf numFmtId="0" fontId="81" fillId="0" borderId="5" xfId="5" applyFont="1" applyBorder="1" applyAlignment="1">
      <alignment horizontal="center" vertical="top" wrapText="1"/>
    </xf>
    <xf numFmtId="9" fontId="4" fillId="0" borderId="0" xfId="6" applyFont="1" applyBorder="1" applyAlignment="1">
      <alignment horizontal="center"/>
    </xf>
    <xf numFmtId="0" fontId="4" fillId="0" borderId="0" xfId="5" applyFont="1" applyBorder="1" applyAlignment="1">
      <alignment horizontal="left" indent="1"/>
    </xf>
    <xf numFmtId="165" fontId="4" fillId="0" borderId="1" xfId="5" applyNumberFormat="1" applyFont="1" applyBorder="1" applyAlignment="1">
      <alignment horizontal="center" vertical="center"/>
    </xf>
    <xf numFmtId="165" fontId="4" fillId="0" borderId="0" xfId="5" applyNumberFormat="1" applyFont="1" applyBorder="1" applyAlignment="1">
      <alignment horizontal="center" vertical="center"/>
    </xf>
    <xf numFmtId="0" fontId="4" fillId="0" borderId="3" xfId="5" applyFont="1" applyFill="1" applyBorder="1" applyAlignment="1">
      <alignment vertical="top" wrapText="1"/>
    </xf>
    <xf numFmtId="0" fontId="4" fillId="0" borderId="1" xfId="5" applyFont="1" applyBorder="1" applyAlignment="1">
      <alignment horizontal="left" vertical="top"/>
    </xf>
    <xf numFmtId="9" fontId="4" fillId="0" borderId="1" xfId="5" applyNumberFormat="1" applyFont="1" applyBorder="1" applyAlignment="1">
      <alignment horizontal="right" vertical="center" wrapText="1"/>
    </xf>
    <xf numFmtId="1" fontId="4" fillId="0" borderId="1" xfId="5" applyNumberFormat="1" applyFont="1" applyBorder="1" applyAlignment="1">
      <alignment horizontal="right" vertical="center" wrapText="1"/>
    </xf>
    <xf numFmtId="0" fontId="4" fillId="0" borderId="1" xfId="5" applyFont="1" applyBorder="1" applyAlignment="1">
      <alignment horizontal="center"/>
    </xf>
    <xf numFmtId="10" fontId="4" fillId="0" borderId="1" xfId="5" applyNumberFormat="1" applyFont="1" applyBorder="1" applyAlignment="1">
      <alignment horizontal="right"/>
    </xf>
    <xf numFmtId="10" fontId="4" fillId="0" borderId="1" xfId="5" applyNumberFormat="1" applyFont="1" applyFill="1" applyBorder="1" applyAlignment="1">
      <alignment horizontal="right"/>
    </xf>
    <xf numFmtId="10" fontId="4" fillId="0" borderId="1" xfId="6" applyNumberFormat="1" applyFont="1" applyBorder="1" applyAlignment="1">
      <alignment horizontal="right"/>
    </xf>
    <xf numFmtId="9" fontId="4" fillId="0" borderId="1" xfId="5" applyNumberFormat="1" applyFont="1" applyBorder="1"/>
    <xf numFmtId="9" fontId="4" fillId="0" borderId="1" xfId="6" applyFont="1" applyBorder="1" applyAlignment="1">
      <alignment horizontal="right"/>
    </xf>
    <xf numFmtId="10" fontId="4" fillId="0" borderId="1" xfId="5" applyNumberFormat="1" applyFont="1" applyBorder="1"/>
    <xf numFmtId="2" fontId="4" fillId="0" borderId="1" xfId="5" applyNumberFormat="1" applyFont="1" applyBorder="1"/>
    <xf numFmtId="10" fontId="4" fillId="0" borderId="12" xfId="5" applyNumberFormat="1" applyFont="1" applyBorder="1"/>
    <xf numFmtId="166" fontId="4" fillId="0" borderId="1" xfId="5" applyNumberFormat="1" applyFont="1" applyBorder="1"/>
    <xf numFmtId="5" fontId="4" fillId="0" borderId="0" xfId="10" applyNumberFormat="1" applyFont="1" applyBorder="1" applyAlignment="1">
      <alignment horizontal="center"/>
    </xf>
    <xf numFmtId="0" fontId="4" fillId="0" borderId="0" xfId="5" applyFont="1" applyBorder="1" applyAlignment="1">
      <alignment horizontal="center" vertical="center"/>
    </xf>
    <xf numFmtId="167" fontId="4" fillId="0" borderId="1" xfId="5" applyNumberFormat="1" applyFont="1" applyBorder="1" applyAlignment="1">
      <alignment horizontal="right" vertical="top"/>
    </xf>
    <xf numFmtId="16" fontId="4" fillId="0" borderId="1" xfId="5" applyNumberFormat="1" applyFont="1" applyBorder="1"/>
    <xf numFmtId="0" fontId="4" fillId="0" borderId="10" xfId="5" applyFont="1" applyBorder="1"/>
    <xf numFmtId="0" fontId="4" fillId="0" borderId="11" xfId="5" applyFont="1" applyBorder="1"/>
    <xf numFmtId="0" fontId="4" fillId="0" borderId="4" xfId="5" applyFont="1" applyBorder="1"/>
    <xf numFmtId="0" fontId="4" fillId="0" borderId="8" xfId="5" applyFont="1" applyBorder="1"/>
    <xf numFmtId="49" fontId="4" fillId="0" borderId="1" xfId="5" applyNumberFormat="1" applyFont="1" applyBorder="1" applyAlignment="1">
      <alignment horizontal="center" vertical="center"/>
    </xf>
    <xf numFmtId="1" fontId="4" fillId="0" borderId="1" xfId="5" applyNumberFormat="1" applyFont="1" applyBorder="1"/>
    <xf numFmtId="0" fontId="4" fillId="0" borderId="14" xfId="5" applyFont="1" applyBorder="1"/>
    <xf numFmtId="0" fontId="4" fillId="0" borderId="7" xfId="5" applyFont="1" applyFill="1" applyBorder="1"/>
    <xf numFmtId="0" fontId="4" fillId="0" borderId="4" xfId="5" applyFont="1" applyFill="1" applyBorder="1"/>
    <xf numFmtId="0" fontId="4" fillId="0" borderId="1" xfId="5" applyFont="1" applyBorder="1" applyAlignment="1">
      <alignment horizontal="right" vertical="top"/>
    </xf>
    <xf numFmtId="0" fontId="4" fillId="0" borderId="3" xfId="5" applyFont="1" applyBorder="1" applyAlignment="1">
      <alignment horizontal="right" vertical="top"/>
    </xf>
    <xf numFmtId="0" fontId="4" fillId="0" borderId="1" xfId="5" applyFont="1" applyFill="1" applyBorder="1" applyAlignment="1">
      <alignment horizontal="center" vertical="center"/>
    </xf>
    <xf numFmtId="0" fontId="82" fillId="0" borderId="1" xfId="5" applyFont="1" applyBorder="1" applyAlignment="1">
      <alignment horizontal="center" vertical="center" wrapText="1"/>
    </xf>
    <xf numFmtId="0" fontId="82" fillId="2" borderId="1" xfId="5" applyFont="1" applyFill="1" applyBorder="1" applyAlignment="1">
      <alignment horizontal="center" vertical="center" wrapText="1"/>
    </xf>
    <xf numFmtId="0" fontId="4" fillId="0" borderId="7" xfId="5" applyFont="1" applyBorder="1" applyAlignment="1">
      <alignment horizontal="center"/>
    </xf>
    <xf numFmtId="0" fontId="3" fillId="2" borderId="1" xfId="5" applyFont="1" applyFill="1" applyBorder="1" applyAlignment="1">
      <alignment vertical="center"/>
    </xf>
    <xf numFmtId="0" fontId="3" fillId="0" borderId="0" xfId="5" applyFont="1" applyBorder="1" applyAlignment="1">
      <alignment horizontal="left" vertical="center"/>
    </xf>
    <xf numFmtId="37" fontId="4" fillId="0" borderId="1" xfId="11" applyNumberFormat="1" applyFont="1" applyBorder="1" applyAlignment="1">
      <alignment horizontal="center" vertical="center"/>
    </xf>
    <xf numFmtId="37" fontId="4" fillId="0" borderId="0" xfId="11" applyNumberFormat="1" applyFont="1" applyBorder="1" applyAlignment="1">
      <alignment vertical="center"/>
    </xf>
    <xf numFmtId="37" fontId="3" fillId="0" borderId="1" xfId="11" applyNumberFormat="1" applyFont="1" applyBorder="1" applyAlignment="1">
      <alignment horizontal="center" vertical="center"/>
    </xf>
    <xf numFmtId="0" fontId="4" fillId="0" borderId="1" xfId="5" applyFont="1" applyBorder="1" applyAlignment="1">
      <alignment horizontal="left" vertical="center"/>
    </xf>
    <xf numFmtId="0" fontId="4" fillId="0" borderId="2" xfId="5" applyFont="1" applyBorder="1" applyAlignment="1"/>
    <xf numFmtId="0" fontId="4" fillId="2" borderId="1" xfId="5" applyFont="1" applyFill="1" applyBorder="1"/>
    <xf numFmtId="167" fontId="4" fillId="0" borderId="1" xfId="5" applyNumberFormat="1" applyFont="1" applyBorder="1" applyAlignment="1">
      <alignment horizontal="right"/>
    </xf>
    <xf numFmtId="2" fontId="4" fillId="0" borderId="1" xfId="5" applyNumberFormat="1" applyFont="1" applyFill="1" applyBorder="1" applyAlignment="1">
      <alignment horizontal="center" vertical="center" wrapText="1"/>
    </xf>
    <xf numFmtId="0" fontId="4" fillId="0" borderId="0" xfId="5" applyFont="1" applyFill="1" applyAlignment="1">
      <alignment horizontal="left"/>
    </xf>
    <xf numFmtId="2" fontId="4" fillId="0" borderId="1" xfId="5" applyNumberFormat="1" applyFont="1" applyBorder="1" applyAlignment="1">
      <alignment horizontal="center" vertical="center" wrapText="1"/>
    </xf>
    <xf numFmtId="49" fontId="4" fillId="0" borderId="1" xfId="0" applyNumberFormat="1" applyFont="1" applyBorder="1"/>
    <xf numFmtId="9" fontId="4" fillId="0" borderId="1" xfId="5" applyNumberFormat="1" applyFont="1" applyBorder="1" applyAlignment="1">
      <alignment horizontal="right" wrapText="1"/>
    </xf>
    <xf numFmtId="9" fontId="4" fillId="0" borderId="1" xfId="6" applyNumberFormat="1" applyFont="1" applyBorder="1" applyAlignment="1">
      <alignment horizontal="right"/>
    </xf>
    <xf numFmtId="9" fontId="4" fillId="0" borderId="1" xfId="0" applyNumberFormat="1" applyFont="1" applyBorder="1" applyAlignment="1">
      <alignment horizontal="right"/>
    </xf>
    <xf numFmtId="9" fontId="4" fillId="0" borderId="1" xfId="4" applyNumberFormat="1" applyFont="1" applyBorder="1" applyAlignment="1">
      <alignment horizontal="right"/>
    </xf>
    <xf numFmtId="9" fontId="4" fillId="0" borderId="1" xfId="5" applyNumberFormat="1" applyFont="1" applyBorder="1" applyAlignment="1">
      <alignment horizontal="right"/>
    </xf>
    <xf numFmtId="1" fontId="4" fillId="0" borderId="1" xfId="5" applyNumberFormat="1" applyFont="1" applyBorder="1" applyAlignment="1">
      <alignment horizontal="right"/>
    </xf>
    <xf numFmtId="49" fontId="4" fillId="0" borderId="1" xfId="0" applyNumberFormat="1" applyFont="1" applyFill="1" applyBorder="1" applyAlignment="1">
      <alignment horizontal="center" vertical="center"/>
    </xf>
    <xf numFmtId="2" fontId="4" fillId="0" borderId="1" xfId="0" applyNumberFormat="1" applyFont="1" applyFill="1" applyBorder="1" applyAlignment="1">
      <alignment vertical="top"/>
    </xf>
    <xf numFmtId="1" fontId="42" fillId="0" borderId="1" xfId="0" applyNumberFormat="1" applyFont="1" applyBorder="1" applyAlignment="1">
      <alignment vertical="top"/>
    </xf>
    <xf numFmtId="2" fontId="42" fillId="0" borderId="1" xfId="0" applyNumberFormat="1" applyFont="1" applyFill="1" applyBorder="1" applyAlignment="1">
      <alignment vertical="top"/>
    </xf>
    <xf numFmtId="0" fontId="42" fillId="0" borderId="1" xfId="0" applyFont="1" applyFill="1" applyBorder="1" applyAlignment="1">
      <alignment vertical="top"/>
    </xf>
    <xf numFmtId="0" fontId="42" fillId="0" borderId="1" xfId="0" applyFont="1" applyBorder="1" applyAlignment="1">
      <alignment vertical="top"/>
    </xf>
    <xf numFmtId="39" fontId="4" fillId="0" borderId="1" xfId="0" applyNumberFormat="1" applyFont="1" applyFill="1" applyBorder="1" applyAlignment="1">
      <alignment vertical="top"/>
    </xf>
    <xf numFmtId="37" fontId="1" fillId="0" borderId="9" xfId="1" applyNumberFormat="1" applyBorder="1" applyAlignment="1">
      <alignment horizontal="right"/>
    </xf>
    <xf numFmtId="37" fontId="4" fillId="0" borderId="1" xfId="9" applyNumberFormat="1" applyFont="1" applyBorder="1" applyAlignment="1">
      <alignment horizontal="right"/>
    </xf>
    <xf numFmtId="37" fontId="3" fillId="0" borderId="1" xfId="9" applyNumberFormat="1" applyFont="1" applyBorder="1" applyAlignment="1">
      <alignment horizontal="right"/>
    </xf>
    <xf numFmtId="0" fontId="4" fillId="0" borderId="1" xfId="0" applyFont="1" applyFill="1" applyBorder="1" applyAlignment="1">
      <alignment horizontal="right"/>
    </xf>
    <xf numFmtId="37" fontId="4" fillId="0" borderId="2" xfId="9" applyNumberFormat="1" applyFont="1" applyBorder="1" applyAlignment="1">
      <alignment horizontal="right"/>
    </xf>
    <xf numFmtId="37" fontId="4" fillId="0" borderId="9" xfId="0" applyNumberFormat="1" applyFont="1" applyBorder="1" applyAlignment="1">
      <alignment horizontal="right"/>
    </xf>
    <xf numFmtId="37" fontId="3" fillId="0" borderId="9" xfId="9" applyNumberFormat="1" applyFont="1" applyBorder="1" applyAlignment="1">
      <alignment horizontal="right"/>
    </xf>
    <xf numFmtId="0" fontId="4" fillId="0" borderId="1" xfId="0" applyFont="1" applyBorder="1" applyAlignment="1">
      <alignment horizontal="right"/>
    </xf>
    <xf numFmtId="37" fontId="4" fillId="0" borderId="1" xfId="0" applyNumberFormat="1" applyFont="1" applyBorder="1" applyAlignment="1">
      <alignment horizontal="right"/>
    </xf>
    <xf numFmtId="9" fontId="4" fillId="0" borderId="1" xfId="8" applyFont="1" applyBorder="1" applyAlignment="1">
      <alignment horizontal="right"/>
    </xf>
    <xf numFmtId="0" fontId="2" fillId="0" borderId="0" xfId="0" applyFont="1" applyFill="1" applyAlignment="1">
      <alignment horizontal="center" vertical="center"/>
    </xf>
    <xf numFmtId="9" fontId="20" fillId="0" borderId="1" xfId="4" applyNumberFormat="1" applyFont="1" applyBorder="1" applyAlignment="1">
      <alignment horizontal="center" vertical="center"/>
    </xf>
    <xf numFmtId="0" fontId="0" fillId="0" borderId="0" xfId="0" applyAlignment="1">
      <alignment horizontal="left" vertical="top" wrapText="1"/>
    </xf>
    <xf numFmtId="0" fontId="0" fillId="0" borderId="0" xfId="0" applyAlignment="1"/>
    <xf numFmtId="0" fontId="0" fillId="0" borderId="1" xfId="0" applyBorder="1" applyAlignment="1"/>
    <xf numFmtId="0" fontId="0" fillId="0" borderId="0" xfId="0" applyAlignment="1">
      <alignment horizontal="left" vertical="top"/>
    </xf>
    <xf numFmtId="0" fontId="11" fillId="0" borderId="0" xfId="0" applyFont="1" applyAlignment="1">
      <alignment horizontal="left" vertical="top" wrapText="1"/>
    </xf>
    <xf numFmtId="0" fontId="7" fillId="0" borderId="0" xfId="0" applyFont="1" applyAlignment="1">
      <alignment horizontal="left" vertical="top" wrapText="1"/>
    </xf>
    <xf numFmtId="0" fontId="4" fillId="0" borderId="0" xfId="0" applyFont="1" applyFill="1" applyAlignment="1">
      <alignment wrapText="1"/>
    </xf>
    <xf numFmtId="0" fontId="4" fillId="0" borderId="0" xfId="0" applyFont="1" applyAlignment="1">
      <alignment horizontal="left" vertical="top"/>
    </xf>
    <xf numFmtId="0" fontId="0" fillId="2" borderId="1" xfId="0" applyFill="1" applyBorder="1"/>
    <xf numFmtId="0" fontId="0" fillId="0" borderId="1" xfId="0" applyBorder="1"/>
    <xf numFmtId="0" fontId="3" fillId="0" borderId="0" xfId="0" applyFont="1" applyAlignment="1">
      <alignment horizontal="left" vertical="top"/>
    </xf>
    <xf numFmtId="0" fontId="3" fillId="0" borderId="1" xfId="0" applyFont="1" applyBorder="1" applyAlignment="1">
      <alignment horizontal="center" vertical="center" wrapText="1"/>
    </xf>
    <xf numFmtId="0" fontId="0" fillId="0" borderId="0" xfId="0"/>
    <xf numFmtId="0" fontId="0" fillId="0" borderId="0" xfId="0" applyBorder="1" applyAlignment="1">
      <alignment horizontal="left" vertical="top" wrapText="1"/>
    </xf>
    <xf numFmtId="0" fontId="88" fillId="0" borderId="0" xfId="0" applyFont="1" applyFill="1" applyBorder="1"/>
    <xf numFmtId="0" fontId="0" fillId="0" borderId="0" xfId="0" applyFill="1" applyBorder="1"/>
    <xf numFmtId="0" fontId="0" fillId="0" borderId="0" xfId="0" applyFill="1" applyBorder="1" applyAlignment="1">
      <alignment horizontal="left"/>
    </xf>
    <xf numFmtId="0" fontId="89" fillId="0" borderId="0" xfId="0" applyFont="1" applyFill="1" applyBorder="1"/>
    <xf numFmtId="0" fontId="90" fillId="0" borderId="0" xfId="0" applyFont="1" applyFill="1" applyBorder="1" applyAlignment="1">
      <alignment horizontal="right"/>
    </xf>
    <xf numFmtId="0" fontId="2" fillId="0" borderId="0" xfId="0" applyFont="1" applyFill="1" applyBorder="1"/>
    <xf numFmtId="0" fontId="87" fillId="0" borderId="0" xfId="0" applyFont="1" applyFill="1" applyBorder="1"/>
    <xf numFmtId="0" fontId="84" fillId="0" borderId="0" xfId="0" applyFont="1" applyFill="1" applyBorder="1"/>
    <xf numFmtId="0" fontId="83" fillId="0" borderId="0" xfId="0" applyFont="1" applyFill="1" applyBorder="1"/>
    <xf numFmtId="0" fontId="86" fillId="0" borderId="0" xfId="0" applyFont="1" applyFill="1" applyBorder="1"/>
    <xf numFmtId="0" fontId="85" fillId="0" borderId="0" xfId="3" applyFont="1" applyFill="1" applyBorder="1" applyAlignment="1" applyProtection="1"/>
    <xf numFmtId="49" fontId="42" fillId="0" borderId="1" xfId="0" applyNumberFormat="1" applyFont="1" applyBorder="1" applyAlignment="1">
      <alignment horizontal="center" vertical="center" wrapText="1"/>
    </xf>
    <xf numFmtId="5" fontId="42" fillId="0" borderId="1" xfId="0" applyNumberFormat="1" applyFont="1" applyBorder="1"/>
    <xf numFmtId="169" fontId="65" fillId="0" borderId="1" xfId="0" applyNumberFormat="1" applyFont="1" applyBorder="1"/>
    <xf numFmtId="169" fontId="42" fillId="0" borderId="1" xfId="0" applyNumberFormat="1" applyFont="1" applyBorder="1"/>
    <xf numFmtId="0" fontId="42" fillId="2" borderId="1" xfId="0" applyFont="1" applyFill="1" applyBorder="1"/>
    <xf numFmtId="169" fontId="42" fillId="0" borderId="5" xfId="0" applyNumberFormat="1" applyFont="1" applyBorder="1"/>
    <xf numFmtId="0" fontId="91" fillId="0" borderId="1" xfId="0" applyFont="1" applyBorder="1" applyAlignment="1">
      <alignment horizontal="center" vertical="center"/>
    </xf>
    <xf numFmtId="9" fontId="91" fillId="0" borderId="1" xfId="4" applyNumberFormat="1" applyFont="1" applyBorder="1" applyAlignment="1">
      <alignment horizontal="center" vertical="center"/>
    </xf>
    <xf numFmtId="171" fontId="91" fillId="0" borderId="1" xfId="2" applyNumberFormat="1" applyFont="1" applyBorder="1" applyAlignment="1">
      <alignment horizontal="center" vertical="center"/>
    </xf>
    <xf numFmtId="172" fontId="91" fillId="0" borderId="1" xfId="2" applyNumberFormat="1" applyFont="1" applyBorder="1" applyAlignment="1">
      <alignment horizontal="center" vertical="center"/>
    </xf>
    <xf numFmtId="9" fontId="65" fillId="0" borderId="1" xfId="0" applyNumberFormat="1" applyFont="1" applyBorder="1" applyAlignment="1">
      <alignment horizontal="right" wrapText="1"/>
    </xf>
    <xf numFmtId="168" fontId="65" fillId="0" borderId="1" xfId="0" applyNumberFormat="1" applyFont="1" applyBorder="1" applyAlignment="1">
      <alignment horizontal="right" wrapText="1"/>
    </xf>
    <xf numFmtId="1" fontId="42" fillId="0" borderId="1" xfId="0" applyNumberFormat="1" applyFont="1" applyBorder="1" applyAlignment="1">
      <alignment horizontal="right"/>
    </xf>
    <xf numFmtId="0" fontId="42" fillId="0" borderId="0" xfId="0" applyFont="1" applyBorder="1" applyAlignment="1">
      <alignment horizontal="center"/>
    </xf>
    <xf numFmtId="168" fontId="42" fillId="0" borderId="1" xfId="0" applyNumberFormat="1" applyFont="1" applyBorder="1" applyAlignment="1">
      <alignment horizontal="right"/>
    </xf>
    <xf numFmtId="172" fontId="42" fillId="0" borderId="0" xfId="2" applyNumberFormat="1" applyFont="1" applyBorder="1" applyAlignment="1">
      <alignment horizontal="center"/>
    </xf>
    <xf numFmtId="168" fontId="42" fillId="0" borderId="0" xfId="0" applyNumberFormat="1" applyFont="1" applyBorder="1" applyAlignment="1">
      <alignment horizontal="right"/>
    </xf>
    <xf numFmtId="0" fontId="42" fillId="0" borderId="1" xfId="0" applyFont="1" applyBorder="1"/>
    <xf numFmtId="0" fontId="42" fillId="0" borderId="8" xfId="0" applyFont="1" applyBorder="1"/>
    <xf numFmtId="167" fontId="42" fillId="0" borderId="1" xfId="0" applyNumberFormat="1" applyFont="1" applyBorder="1" applyAlignment="1">
      <alignment horizontal="right"/>
    </xf>
    <xf numFmtId="0" fontId="42" fillId="0" borderId="0" xfId="0" applyFont="1"/>
    <xf numFmtId="167" fontId="42" fillId="0" borderId="12" xfId="0" applyNumberFormat="1" applyFont="1" applyBorder="1"/>
    <xf numFmtId="0" fontId="42" fillId="0" borderId="1" xfId="0" applyFont="1" applyBorder="1" applyAlignment="1">
      <alignment horizontal="center"/>
    </xf>
    <xf numFmtId="0" fontId="63" fillId="0" borderId="1" xfId="3" applyFont="1" applyBorder="1" applyAlignment="1" applyProtection="1">
      <alignment horizontal="left" vertical="top" wrapText="1"/>
    </xf>
    <xf numFmtId="0" fontId="61" fillId="0" borderId="1" xfId="0" applyFont="1" applyBorder="1" applyAlignment="1">
      <alignment horizontal="left" vertical="top" wrapText="1"/>
    </xf>
    <xf numFmtId="0" fontId="62" fillId="0" borderId="0" xfId="0" applyFont="1" applyBorder="1" applyAlignment="1">
      <alignment horizontal="left" vertical="center" wrapText="1"/>
    </xf>
    <xf numFmtId="0" fontId="61" fillId="0" borderId="0" xfId="0" applyFont="1" applyBorder="1" applyAlignment="1"/>
    <xf numFmtId="0" fontId="61" fillId="0" borderId="0" xfId="0" applyFont="1" applyAlignment="1"/>
    <xf numFmtId="0" fontId="63" fillId="0" borderId="6" xfId="3" applyFont="1" applyBorder="1" applyAlignment="1" applyProtection="1">
      <alignment horizontal="left" vertical="top" wrapText="1"/>
    </xf>
    <xf numFmtId="0" fontId="61" fillId="0" borderId="5" xfId="3" applyFont="1" applyBorder="1" applyAlignment="1" applyProtection="1">
      <alignment horizontal="left" vertical="top" wrapText="1"/>
    </xf>
    <xf numFmtId="0" fontId="61" fillId="0" borderId="6" xfId="0" applyFont="1" applyBorder="1" applyAlignment="1">
      <alignment horizontal="left" vertical="top" wrapText="1"/>
    </xf>
    <xf numFmtId="0" fontId="61" fillId="0" borderId="5" xfId="0" applyFont="1" applyBorder="1" applyAlignment="1">
      <alignment horizontal="left" vertical="top" wrapText="1"/>
    </xf>
    <xf numFmtId="0" fontId="60" fillId="2" borderId="0" xfId="0" applyFont="1" applyFill="1" applyAlignment="1">
      <alignment horizontal="center" vertical="center"/>
    </xf>
    <xf numFmtId="0" fontId="61" fillId="0" borderId="0" xfId="0" applyFont="1" applyAlignment="1">
      <alignment horizontal="left" vertical="top" wrapText="1"/>
    </xf>
    <xf numFmtId="0" fontId="61" fillId="0" borderId="2" xfId="0" applyFont="1" applyBorder="1" applyAlignment="1">
      <alignment horizontal="left" vertical="top" wrapText="1"/>
    </xf>
    <xf numFmtId="0" fontId="61" fillId="0" borderId="0" xfId="0" applyFont="1" applyFill="1" applyBorder="1" applyAlignment="1">
      <alignment horizontal="left" vertical="top" wrapText="1"/>
    </xf>
    <xf numFmtId="0" fontId="61" fillId="0" borderId="9" xfId="0" applyFont="1" applyBorder="1" applyAlignment="1">
      <alignment horizontal="left" vertical="top" wrapText="1"/>
    </xf>
    <xf numFmtId="0" fontId="61" fillId="0" borderId="1" xfId="0" applyFont="1" applyBorder="1"/>
    <xf numFmtId="0" fontId="4" fillId="4" borderId="0" xfId="0" applyFont="1" applyFill="1" applyAlignment="1"/>
    <xf numFmtId="0" fontId="2" fillId="6" borderId="0" xfId="0" applyFont="1" applyFill="1" applyAlignment="1">
      <alignment horizontal="center" vertical="center"/>
    </xf>
    <xf numFmtId="0" fontId="3" fillId="4" borderId="2" xfId="0" applyFont="1" applyFill="1" applyBorder="1" applyAlignment="1">
      <alignment horizontal="left" vertical="center" wrapText="1"/>
    </xf>
    <xf numFmtId="0" fontId="4" fillId="4"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xf numFmtId="0" fontId="0" fillId="0" borderId="0" xfId="0" applyAlignment="1">
      <alignment horizontal="left" vertical="center" wrapText="1"/>
    </xf>
    <xf numFmtId="0" fontId="3" fillId="0" borderId="0" xfId="0" applyFont="1" applyAlignment="1"/>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3" fillId="0" borderId="1" xfId="0" applyFont="1" applyBorder="1" applyAlignment="1">
      <alignment vertical="center"/>
    </xf>
    <xf numFmtId="0" fontId="4" fillId="0" borderId="0" xfId="0" applyFont="1"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8" fillId="0" borderId="1" xfId="0" applyFont="1" applyBorder="1" applyAlignment="1">
      <alignment horizontal="left" vertical="top" wrapText="1"/>
    </xf>
    <xf numFmtId="0" fontId="38" fillId="0" borderId="0" xfId="0" applyFont="1" applyAlignment="1">
      <alignment horizontal="left" wrapText="1"/>
    </xf>
    <xf numFmtId="0" fontId="0" fillId="0" borderId="1" xfId="0" applyBorder="1" applyAlignment="1">
      <alignment horizontal="left" vertical="top" wrapText="1"/>
    </xf>
    <xf numFmtId="0" fontId="0" fillId="0" borderId="0" xfId="0" applyAlignment="1">
      <alignment horizontal="left" vertical="top" wrapText="1"/>
    </xf>
    <xf numFmtId="0" fontId="4" fillId="0" borderId="10" xfId="5" applyFont="1" applyBorder="1" applyAlignment="1">
      <alignment horizontal="left" vertical="top" wrapText="1"/>
    </xf>
    <xf numFmtId="0" fontId="4" fillId="0" borderId="15" xfId="5" applyFont="1" applyBorder="1" applyAlignment="1">
      <alignment horizontal="left" vertical="top" wrapText="1"/>
    </xf>
    <xf numFmtId="0" fontId="4" fillId="0" borderId="15" xfId="5" applyFont="1" applyBorder="1" applyAlignment="1"/>
    <xf numFmtId="0" fontId="4" fillId="0" borderId="11" xfId="5" applyFont="1" applyBorder="1" applyAlignment="1"/>
    <xf numFmtId="0" fontId="4" fillId="0" borderId="4" xfId="5" applyFont="1" applyBorder="1" applyAlignment="1"/>
    <xf numFmtId="0" fontId="4" fillId="0" borderId="2" xfId="5" applyFont="1" applyBorder="1" applyAlignment="1"/>
    <xf numFmtId="0" fontId="4" fillId="0" borderId="8" xfId="5" applyFont="1" applyBorder="1" applyAlignment="1"/>
    <xf numFmtId="0" fontId="3" fillId="2" borderId="6" xfId="5" applyFont="1" applyFill="1" applyBorder="1" applyAlignment="1"/>
    <xf numFmtId="0" fontId="4" fillId="0" borderId="9" xfId="5" applyFont="1" applyBorder="1" applyAlignment="1"/>
    <xf numFmtId="0" fontId="4" fillId="0" borderId="5" xfId="5" applyFont="1" applyBorder="1" applyAlignment="1"/>
    <xf numFmtId="0" fontId="4" fillId="0" borderId="6" xfId="5" applyFont="1" applyBorder="1" applyAlignment="1">
      <alignment horizontal="left" vertical="top" wrapText="1"/>
    </xf>
    <xf numFmtId="0" fontId="4" fillId="0" borderId="9" xfId="5" applyFont="1" applyBorder="1" applyAlignment="1">
      <alignment horizontal="left" vertical="top" wrapText="1"/>
    </xf>
    <xf numFmtId="0" fontId="4" fillId="0" borderId="5" xfId="5" applyFont="1" applyBorder="1" applyAlignment="1">
      <alignment horizontal="left" vertical="top" wrapText="1"/>
    </xf>
    <xf numFmtId="0" fontId="61" fillId="0" borderId="1" xfId="5" applyFont="1" applyFill="1" applyBorder="1" applyAlignment="1">
      <alignment horizontal="left" vertical="top" wrapText="1"/>
    </xf>
    <xf numFmtId="0" fontId="61" fillId="0" borderId="1" xfId="5" applyFont="1" applyBorder="1" applyAlignment="1">
      <alignment horizontal="left" vertical="top" wrapText="1"/>
    </xf>
    <xf numFmtId="0" fontId="61" fillId="0" borderId="6" xfId="5" applyFont="1" applyBorder="1" applyAlignment="1">
      <alignment horizontal="left"/>
    </xf>
    <xf numFmtId="0" fontId="61" fillId="0" borderId="5" xfId="5" applyFont="1" applyBorder="1" applyAlignment="1">
      <alignment horizontal="left"/>
    </xf>
    <xf numFmtId="0" fontId="61" fillId="0" borderId="6" xfId="5" applyFont="1" applyBorder="1" applyAlignment="1">
      <alignment horizontal="left" vertical="top" wrapText="1"/>
    </xf>
    <xf numFmtId="0" fontId="61" fillId="0" borderId="9" xfId="5" applyFont="1" applyBorder="1" applyAlignment="1">
      <alignment horizontal="left" vertical="top" wrapText="1"/>
    </xf>
    <xf numFmtId="0" fontId="61" fillId="0" borderId="5" xfId="5" applyFont="1" applyBorder="1" applyAlignment="1">
      <alignment horizontal="left" vertical="top" wrapText="1"/>
    </xf>
    <xf numFmtId="0" fontId="61" fillId="0" borderId="12" xfId="5" applyFont="1" applyBorder="1" applyAlignment="1">
      <alignment horizontal="left" vertical="top" wrapText="1"/>
    </xf>
    <xf numFmtId="0" fontId="4" fillId="0" borderId="0" xfId="5" applyFont="1" applyFill="1" applyBorder="1" applyAlignment="1">
      <alignment horizontal="left" vertical="top" wrapText="1"/>
    </xf>
    <xf numFmtId="0" fontId="4" fillId="0" borderId="0" xfId="5" applyFont="1" applyFill="1" applyAlignment="1"/>
    <xf numFmtId="0" fontId="61" fillId="0" borderId="5" xfId="5" applyFont="1" applyBorder="1" applyAlignment="1">
      <alignment wrapText="1"/>
    </xf>
    <xf numFmtId="0" fontId="61" fillId="0" borderId="0" xfId="5" applyFont="1" applyAlignment="1">
      <alignment horizontal="left" vertical="top" wrapText="1"/>
    </xf>
    <xf numFmtId="0" fontId="4" fillId="0" borderId="6" xfId="5" applyFont="1" applyFill="1" applyBorder="1" applyAlignment="1"/>
    <xf numFmtId="0" fontId="4" fillId="0" borderId="9" xfId="5" applyFont="1" applyFill="1" applyBorder="1" applyAlignment="1"/>
    <xf numFmtId="0" fontId="4" fillId="0" borderId="5" xfId="5" applyFont="1" applyFill="1" applyBorder="1" applyAlignment="1"/>
    <xf numFmtId="0" fontId="62" fillId="0" borderId="0" xfId="5" applyFont="1" applyFill="1" applyAlignment="1">
      <alignment horizontal="left" vertical="top" wrapText="1"/>
    </xf>
    <xf numFmtId="0" fontId="61" fillId="0" borderId="0" xfId="5" applyFont="1" applyFill="1" applyAlignment="1">
      <alignment horizontal="left" vertical="top" wrapText="1"/>
    </xf>
    <xf numFmtId="0" fontId="4" fillId="0" borderId="1" xfId="5" applyFont="1" applyBorder="1" applyAlignment="1">
      <alignment horizontal="left" vertical="top" wrapText="1"/>
    </xf>
    <xf numFmtId="0" fontId="61" fillId="0" borderId="0" xfId="5" applyFont="1" applyAlignment="1">
      <alignment horizontal="left" vertical="top"/>
    </xf>
    <xf numFmtId="0" fontId="61" fillId="0" borderId="1" xfId="5" applyFont="1" applyBorder="1" applyAlignment="1">
      <alignment horizontal="left" vertical="top"/>
    </xf>
    <xf numFmtId="0" fontId="11" fillId="0" borderId="0" xfId="5" applyFont="1" applyFill="1" applyBorder="1" applyAlignment="1">
      <alignment horizontal="left" vertical="top" wrapText="1"/>
    </xf>
    <xf numFmtId="0" fontId="16" fillId="0" borderId="0" xfId="5" applyFont="1" applyFill="1" applyBorder="1" applyAlignment="1"/>
    <xf numFmtId="0" fontId="4" fillId="0" borderId="0" xfId="5" applyFill="1" applyBorder="1" applyAlignment="1"/>
    <xf numFmtId="0" fontId="11" fillId="0" borderId="1" xfId="5" applyFont="1" applyBorder="1" applyAlignment="1">
      <alignment horizontal="left" vertical="top" wrapText="1"/>
    </xf>
    <xf numFmtId="0" fontId="4" fillId="0" borderId="1" xfId="5" applyBorder="1" applyAlignment="1">
      <alignment horizontal="left" vertical="top" wrapText="1"/>
    </xf>
    <xf numFmtId="0" fontId="4" fillId="0" borderId="15" xfId="5" applyBorder="1" applyAlignment="1">
      <alignment horizontal="left" vertical="top" wrapText="1"/>
    </xf>
    <xf numFmtId="0" fontId="4" fillId="0" borderId="11" xfId="5" applyBorder="1" applyAlignment="1">
      <alignment horizontal="left" vertical="top"/>
    </xf>
    <xf numFmtId="0" fontId="4" fillId="0" borderId="4" xfId="5" applyBorder="1" applyAlignment="1">
      <alignment horizontal="left" vertical="top" wrapText="1"/>
    </xf>
    <xf numFmtId="0" fontId="4" fillId="0" borderId="2" xfId="5" applyBorder="1" applyAlignment="1">
      <alignment horizontal="left" vertical="top"/>
    </xf>
    <xf numFmtId="0" fontId="4" fillId="0" borderId="8" xfId="5" applyBorder="1" applyAlignment="1">
      <alignment horizontal="left" vertical="top"/>
    </xf>
    <xf numFmtId="0" fontId="17" fillId="0" borderId="0" xfId="5" applyFont="1" applyFill="1" applyAlignment="1">
      <alignment vertical="top" wrapText="1"/>
    </xf>
    <xf numFmtId="0" fontId="13" fillId="0" borderId="0" xfId="5" applyFont="1" applyFill="1" applyAlignment="1">
      <alignment vertical="top" wrapText="1"/>
    </xf>
    <xf numFmtId="0" fontId="11" fillId="0" borderId="20" xfId="5" applyFont="1" applyBorder="1" applyAlignment="1"/>
    <xf numFmtId="0" fontId="4" fillId="0" borderId="20" xfId="5" applyBorder="1" applyAlignment="1"/>
    <xf numFmtId="0" fontId="4" fillId="0" borderId="4" xfId="5" applyBorder="1" applyAlignment="1"/>
    <xf numFmtId="0" fontId="4" fillId="0" borderId="2" xfId="5" applyBorder="1" applyAlignment="1"/>
    <xf numFmtId="0" fontId="3" fillId="0" borderId="2" xfId="5" applyFont="1" applyBorder="1" applyAlignment="1">
      <alignment vertical="top" wrapText="1"/>
    </xf>
    <xf numFmtId="0" fontId="4" fillId="0" borderId="2" xfId="5" applyBorder="1" applyAlignment="1">
      <alignment vertical="top" wrapText="1"/>
    </xf>
    <xf numFmtId="0" fontId="16" fillId="2" borderId="1" xfId="5" applyFont="1" applyFill="1" applyBorder="1" applyAlignment="1"/>
    <xf numFmtId="0" fontId="4" fillId="2" borderId="1" xfId="5" applyFill="1" applyBorder="1" applyAlignment="1"/>
    <xf numFmtId="0" fontId="11" fillId="0" borderId="6" xfId="5" applyFont="1" applyBorder="1" applyAlignment="1">
      <alignment horizontal="left" vertical="top" wrapText="1"/>
    </xf>
    <xf numFmtId="0" fontId="4" fillId="0" borderId="9" xfId="5" applyBorder="1" applyAlignment="1">
      <alignment horizontal="left" vertical="top" wrapText="1"/>
    </xf>
    <xf numFmtId="0" fontId="4" fillId="0" borderId="5" xfId="5" applyBorder="1" applyAlignment="1">
      <alignment horizontal="left" vertical="top" wrapText="1"/>
    </xf>
    <xf numFmtId="0" fontId="4" fillId="0" borderId="11" xfId="5" applyFont="1" applyBorder="1" applyAlignment="1">
      <alignment wrapText="1"/>
    </xf>
    <xf numFmtId="0" fontId="4" fillId="0" borderId="3" xfId="5" applyBorder="1" applyAlignment="1">
      <alignment wrapText="1"/>
    </xf>
    <xf numFmtId="0" fontId="4" fillId="0" borderId="10" xfId="5" applyBorder="1" applyAlignment="1">
      <alignment wrapText="1"/>
    </xf>
    <xf numFmtId="0" fontId="16" fillId="0" borderId="6" xfId="5" applyFont="1" applyBorder="1" applyAlignment="1">
      <alignment horizontal="center" vertical="top" wrapText="1"/>
    </xf>
    <xf numFmtId="0" fontId="4" fillId="0" borderId="9" xfId="5" applyBorder="1" applyAlignment="1">
      <alignment horizontal="center" vertical="top" wrapText="1"/>
    </xf>
    <xf numFmtId="0" fontId="4" fillId="0" borderId="9" xfId="5" applyBorder="1" applyAlignment="1">
      <alignment wrapText="1"/>
    </xf>
    <xf numFmtId="0" fontId="4" fillId="0" borderId="5" xfId="5" applyBorder="1" applyAlignment="1">
      <alignment wrapText="1"/>
    </xf>
    <xf numFmtId="0" fontId="11" fillId="0" borderId="0" xfId="5" applyFont="1" applyFill="1" applyBorder="1" applyAlignment="1">
      <alignment vertical="top" wrapText="1"/>
    </xf>
    <xf numFmtId="0" fontId="3" fillId="0" borderId="0" xfId="5" applyFont="1" applyBorder="1" applyAlignment="1">
      <alignment horizontal="left" vertical="top" wrapText="1"/>
    </xf>
    <xf numFmtId="0" fontId="4" fillId="0" borderId="0" xfId="5" applyFont="1" applyBorder="1" applyAlignment="1">
      <alignment horizontal="left" vertical="top" wrapText="1"/>
    </xf>
    <xf numFmtId="0" fontId="4" fillId="0" borderId="0" xfId="5" applyAlignment="1"/>
    <xf numFmtId="0" fontId="11" fillId="0" borderId="1" xfId="5" applyFont="1" applyBorder="1" applyAlignment="1"/>
    <xf numFmtId="0" fontId="4" fillId="0" borderId="1" xfId="5" applyBorder="1" applyAlignment="1"/>
    <xf numFmtId="0" fontId="4" fillId="0" borderId="0" xfId="5" applyFont="1" applyAlignment="1">
      <alignment wrapText="1"/>
    </xf>
    <xf numFmtId="0" fontId="3" fillId="0" borderId="0" xfId="5" applyFont="1" applyAlignment="1">
      <alignment wrapText="1"/>
    </xf>
    <xf numFmtId="0" fontId="3" fillId="0" borderId="0" xfId="5" applyFont="1" applyAlignment="1">
      <alignment vertical="top" wrapText="1"/>
    </xf>
    <xf numFmtId="0" fontId="4" fillId="0" borderId="0" xfId="5" applyFont="1" applyAlignment="1"/>
    <xf numFmtId="0" fontId="15" fillId="0" borderId="0" xfId="5" applyFont="1" applyFill="1" applyAlignment="1"/>
    <xf numFmtId="0" fontId="4" fillId="0" borderId="0" xfId="5" applyFill="1" applyAlignment="1"/>
    <xf numFmtId="0" fontId="4" fillId="0" borderId="6" xfId="5" applyFill="1" applyBorder="1" applyAlignment="1" applyProtection="1">
      <protection locked="0"/>
    </xf>
    <xf numFmtId="0" fontId="4" fillId="0" borderId="9" xfId="5" applyFill="1" applyBorder="1" applyAlignment="1" applyProtection="1">
      <protection locked="0"/>
    </xf>
    <xf numFmtId="0" fontId="4" fillId="0" borderId="5" xfId="5" applyFill="1" applyBorder="1" applyAlignment="1" applyProtection="1">
      <protection locked="0"/>
    </xf>
    <xf numFmtId="0" fontId="4" fillId="0" borderId="1" xfId="5" applyFill="1" applyBorder="1" applyAlignment="1"/>
    <xf numFmtId="0" fontId="2" fillId="6" borderId="0" xfId="5" applyFont="1" applyFill="1" applyAlignment="1">
      <alignment horizontal="center" vertical="center"/>
    </xf>
    <xf numFmtId="0" fontId="4" fillId="6" borderId="0" xfId="5" applyFill="1" applyAlignment="1">
      <alignment horizontal="center" vertical="center"/>
    </xf>
    <xf numFmtId="0" fontId="62" fillId="0" borderId="0" xfId="5" applyFont="1" applyBorder="1" applyAlignment="1">
      <alignment horizontal="left" vertical="top" wrapText="1"/>
    </xf>
    <xf numFmtId="0" fontId="61" fillId="0" borderId="0" xfId="5" applyFont="1" applyBorder="1" applyAlignment="1">
      <alignment horizontal="left" vertical="top" wrapText="1"/>
    </xf>
    <xf numFmtId="0" fontId="61" fillId="0" borderId="0" xfId="5" applyFont="1" applyAlignment="1"/>
    <xf numFmtId="0" fontId="61" fillId="0" borderId="6" xfId="5" applyFont="1" applyBorder="1" applyAlignment="1"/>
    <xf numFmtId="0" fontId="61" fillId="0" borderId="9" xfId="5" applyFont="1" applyBorder="1" applyAlignment="1"/>
    <xf numFmtId="0" fontId="61" fillId="0" borderId="5" xfId="5" applyFont="1" applyBorder="1" applyAlignment="1"/>
    <xf numFmtId="0" fontId="61" fillId="0" borderId="6" xfId="5" applyFont="1" applyFill="1" applyBorder="1" applyAlignment="1"/>
    <xf numFmtId="0" fontId="4" fillId="0" borderId="0" xfId="5" applyBorder="1" applyAlignment="1">
      <alignment horizontal="left" vertical="top" wrapText="1"/>
    </xf>
    <xf numFmtId="0" fontId="3" fillId="0" borderId="6" xfId="5" applyFont="1" applyBorder="1" applyAlignment="1">
      <alignment horizontal="left" vertical="top" wrapText="1"/>
    </xf>
    <xf numFmtId="0" fontId="3" fillId="0" borderId="9" xfId="5" applyFont="1" applyBorder="1" applyAlignment="1">
      <alignment horizontal="left" vertical="top" wrapText="1"/>
    </xf>
    <xf numFmtId="0" fontId="3" fillId="0" borderId="5" xfId="5" applyFont="1" applyBorder="1" applyAlignment="1">
      <alignment horizontal="left" vertical="top" wrapText="1"/>
    </xf>
    <xf numFmtId="0" fontId="4" fillId="0" borderId="7" xfId="5" applyFont="1" applyFill="1" applyBorder="1" applyAlignment="1"/>
    <xf numFmtId="0" fontId="4" fillId="0" borderId="14" xfId="5" applyFont="1" applyFill="1" applyBorder="1" applyAlignment="1"/>
    <xf numFmtId="0" fontId="4" fillId="0" borderId="1" xfId="5" applyFont="1" applyBorder="1" applyAlignment="1">
      <alignment horizontal="left" vertical="top"/>
    </xf>
    <xf numFmtId="0" fontId="12" fillId="0" borderId="0" xfId="5" applyFont="1" applyFill="1" applyBorder="1" applyAlignment="1"/>
    <xf numFmtId="0" fontId="4" fillId="0" borderId="0" xfId="5" applyFont="1" applyFill="1" applyBorder="1" applyAlignment="1"/>
    <xf numFmtId="0" fontId="4" fillId="0" borderId="3" xfId="5" applyFont="1" applyBorder="1" applyAlignment="1">
      <alignment horizontal="left" vertical="top" wrapText="1"/>
    </xf>
    <xf numFmtId="0" fontId="3" fillId="0" borderId="15" xfId="5" applyFont="1" applyBorder="1" applyAlignment="1">
      <alignment horizontal="left" vertical="top" wrapText="1"/>
    </xf>
    <xf numFmtId="0" fontId="4" fillId="0" borderId="11" xfId="5" applyFont="1" applyBorder="1" applyAlignment="1">
      <alignment horizontal="left" vertical="top" wrapText="1"/>
    </xf>
    <xf numFmtId="0" fontId="4" fillId="0" borderId="4" xfId="5" applyFont="1" applyBorder="1" applyAlignment="1">
      <alignment horizontal="left" vertical="top" wrapText="1"/>
    </xf>
    <xf numFmtId="0" fontId="4" fillId="0" borderId="2" xfId="5" applyFont="1" applyBorder="1" applyAlignment="1">
      <alignment horizontal="left" vertical="top" wrapText="1"/>
    </xf>
    <xf numFmtId="0" fontId="4" fillId="0" borderId="8" xfId="5" applyFont="1" applyBorder="1" applyAlignment="1">
      <alignment horizontal="left" vertical="top" wrapText="1"/>
    </xf>
    <xf numFmtId="0" fontId="7" fillId="0" borderId="0" xfId="5" applyFont="1" applyAlignment="1">
      <alignment horizontal="left" vertical="top"/>
    </xf>
    <xf numFmtId="0" fontId="4" fillId="0" borderId="0" xfId="5" applyFont="1" applyAlignment="1">
      <alignment horizontal="left" vertical="top"/>
    </xf>
    <xf numFmtId="0" fontId="4" fillId="0" borderId="2" xfId="5" applyFont="1" applyBorder="1" applyAlignment="1">
      <alignment horizontal="left" vertical="top"/>
    </xf>
    <xf numFmtId="0" fontId="4" fillId="0" borderId="0" xfId="5" applyFont="1" applyAlignment="1">
      <alignment vertical="top" wrapText="1"/>
    </xf>
    <xf numFmtId="0" fontId="2" fillId="2" borderId="0" xfId="0" applyFont="1" applyFill="1" applyAlignment="1">
      <alignment horizontal="center" vertical="center"/>
    </xf>
    <xf numFmtId="0" fontId="0" fillId="0" borderId="12" xfId="0" applyBorder="1" applyAlignment="1"/>
    <xf numFmtId="0" fontId="0" fillId="0" borderId="1" xfId="0" applyBorder="1" applyAlignment="1"/>
    <xf numFmtId="0" fontId="20" fillId="0" borderId="12" xfId="0" applyFont="1" applyBorder="1" applyAlignment="1">
      <alignment wrapText="1"/>
    </xf>
    <xf numFmtId="0" fontId="20" fillId="0" borderId="1" xfId="0" applyFont="1" applyBorder="1" applyAlignment="1">
      <alignment wrapText="1"/>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5" xfId="0" applyFont="1" applyBorder="1" applyAlignment="1">
      <alignment horizontal="left" vertical="top" wrapText="1"/>
    </xf>
    <xf numFmtId="0" fontId="3" fillId="0" borderId="0" xfId="0" applyFont="1" applyAlignment="1">
      <alignment horizontal="left" vertical="top" wrapText="1"/>
    </xf>
    <xf numFmtId="0" fontId="0" fillId="0" borderId="4" xfId="0" applyBorder="1" applyAlignment="1">
      <alignment horizontal="left" vertical="top"/>
    </xf>
    <xf numFmtId="0" fontId="0" fillId="0" borderId="8" xfId="0" applyBorder="1" applyAlignment="1">
      <alignment horizontal="left" vertical="top"/>
    </xf>
    <xf numFmtId="0" fontId="3" fillId="0" borderId="2" xfId="0" applyFont="1" applyBorder="1" applyAlignment="1">
      <alignment horizontal="left" vertical="top" wrapText="1"/>
    </xf>
    <xf numFmtId="0" fontId="4"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0" fontId="0" fillId="6" borderId="0" xfId="0" applyFill="1" applyAlignment="1"/>
    <xf numFmtId="0" fontId="4" fillId="0" borderId="2" xfId="0" applyFont="1" applyFill="1" applyBorder="1" applyAlignment="1">
      <alignment horizontal="left" vertical="top" wrapText="1"/>
    </xf>
    <xf numFmtId="0" fontId="0" fillId="0" borderId="2" xfId="0" applyFill="1" applyBorder="1" applyAlignment="1">
      <alignment wrapText="1"/>
    </xf>
    <xf numFmtId="0" fontId="0" fillId="2" borderId="1" xfId="0" applyFill="1" applyBorder="1" applyAlignment="1"/>
    <xf numFmtId="0" fontId="0" fillId="0" borderId="1" xfId="0" applyFill="1" applyBorder="1" applyAlignment="1">
      <alignment horizontal="left" vertical="top" wrapText="1"/>
    </xf>
    <xf numFmtId="0" fontId="0" fillId="0" borderId="1" xfId="0" applyFill="1" applyBorder="1" applyAlignment="1"/>
    <xf numFmtId="0" fontId="38" fillId="0" borderId="2" xfId="0" applyFont="1" applyBorder="1" applyAlignment="1">
      <alignment horizontal="left" vertical="top" wrapText="1"/>
    </xf>
    <xf numFmtId="0" fontId="38" fillId="0" borderId="2" xfId="0" applyFont="1" applyFill="1" applyBorder="1" applyAlignment="1">
      <alignment horizontal="left" vertical="top" wrapText="1"/>
    </xf>
    <xf numFmtId="0" fontId="39" fillId="2" borderId="6" xfId="0" applyFont="1" applyFill="1" applyBorder="1" applyAlignment="1"/>
    <xf numFmtId="0" fontId="38" fillId="0" borderId="5" xfId="0" applyFont="1" applyBorder="1" applyAlignment="1"/>
    <xf numFmtId="0" fontId="38" fillId="3" borderId="1" xfId="0" applyFont="1" applyFill="1" applyBorder="1" applyAlignment="1">
      <alignment horizontal="left" vertical="top" wrapText="1"/>
    </xf>
    <xf numFmtId="0" fontId="38" fillId="0" borderId="10" xfId="0" applyFont="1" applyBorder="1" applyAlignment="1">
      <alignment horizontal="left" vertical="top" wrapText="1"/>
    </xf>
    <xf numFmtId="0" fontId="38" fillId="0" borderId="15" xfId="0" applyFont="1" applyBorder="1" applyAlignment="1">
      <alignment horizontal="left" vertical="top" wrapText="1"/>
    </xf>
    <xf numFmtId="0" fontId="38" fillId="0" borderId="11" xfId="0" applyFont="1" applyBorder="1" applyAlignment="1">
      <alignment horizontal="left" vertical="top" wrapText="1"/>
    </xf>
    <xf numFmtId="0" fontId="38" fillId="0" borderId="4" xfId="0" applyFont="1" applyBorder="1" applyAlignment="1">
      <alignment horizontal="left" vertical="top" wrapText="1"/>
    </xf>
    <xf numFmtId="0" fontId="38" fillId="0" borderId="8" xfId="0" applyFont="1" applyBorder="1" applyAlignment="1">
      <alignment horizontal="left" vertical="top" wrapText="1"/>
    </xf>
    <xf numFmtId="0" fontId="38" fillId="0" borderId="0" xfId="0" applyFont="1" applyBorder="1" applyAlignment="1"/>
    <xf numFmtId="0" fontId="4" fillId="0" borderId="7" xfId="0" applyFont="1" applyBorder="1" applyAlignment="1">
      <alignment horizontal="left" vertical="top" wrapText="1"/>
    </xf>
    <xf numFmtId="0" fontId="4" fillId="0" borderId="0" xfId="0" applyFont="1" applyAlignment="1">
      <alignment horizontal="left" vertical="top" wrapText="1"/>
    </xf>
    <xf numFmtId="0" fontId="39" fillId="0" borderId="0" xfId="0" applyFont="1" applyAlignment="1">
      <alignment horizontal="left" vertical="top" wrapText="1"/>
    </xf>
    <xf numFmtId="0" fontId="38" fillId="0" borderId="0" xfId="0" applyFont="1" applyAlignment="1">
      <alignment horizontal="left" vertical="top" wrapText="1"/>
    </xf>
    <xf numFmtId="0" fontId="38" fillId="0" borderId="6" xfId="0" applyFont="1" applyBorder="1" applyAlignment="1">
      <alignment horizontal="left" vertical="top" wrapText="1"/>
    </xf>
    <xf numFmtId="0" fontId="38" fillId="0" borderId="5" xfId="0" applyFont="1" applyBorder="1" applyAlignment="1">
      <alignment horizontal="left" vertical="top" wrapText="1"/>
    </xf>
    <xf numFmtId="0" fontId="0" fillId="0" borderId="1" xfId="0" applyBorder="1"/>
    <xf numFmtId="0" fontId="12" fillId="0" borderId="0" xfId="0" applyFont="1" applyFill="1" applyAlignment="1">
      <alignment wrapText="1"/>
    </xf>
    <xf numFmtId="0" fontId="0" fillId="0" borderId="0" xfId="0" applyFill="1" applyAlignment="1">
      <alignment wrapText="1"/>
    </xf>
    <xf numFmtId="0" fontId="0" fillId="0" borderId="10" xfId="0"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4" fillId="0" borderId="0" xfId="0" applyFont="1" applyAlignment="1">
      <alignment horizontal="left" vertical="top"/>
    </xf>
    <xf numFmtId="0" fontId="0" fillId="0" borderId="0" xfId="0" applyAlignment="1">
      <alignment horizontal="left" vertical="top"/>
    </xf>
    <xf numFmtId="0" fontId="0" fillId="2" borderId="1" xfId="0" applyFill="1" applyBorder="1"/>
    <xf numFmtId="0" fontId="0" fillId="0" borderId="1" xfId="0" applyBorder="1" applyAlignment="1">
      <alignment horizontal="left" vertical="top"/>
    </xf>
    <xf numFmtId="0" fontId="0" fillId="0" borderId="2" xfId="0" applyBorder="1" applyAlignment="1">
      <alignment horizontal="left" vertical="top"/>
    </xf>
    <xf numFmtId="0" fontId="0" fillId="0" borderId="6" xfId="0" applyBorder="1" applyAlignment="1">
      <alignment horizontal="left" vertical="top"/>
    </xf>
    <xf numFmtId="0" fontId="0" fillId="0" borderId="9" xfId="0" applyBorder="1" applyAlignment="1"/>
    <xf numFmtId="0" fontId="0" fillId="0" borderId="5" xfId="0" applyBorder="1" applyAlignment="1"/>
    <xf numFmtId="0" fontId="0" fillId="0" borderId="6" xfId="0" applyFill="1" applyBorder="1" applyAlignment="1">
      <alignment horizontal="left" vertical="top"/>
    </xf>
    <xf numFmtId="0" fontId="0" fillId="0" borderId="9" xfId="0" applyFill="1" applyBorder="1" applyAlignment="1"/>
    <xf numFmtId="0" fontId="0" fillId="0" borderId="5" xfId="0" applyFill="1" applyBorder="1" applyAlignment="1"/>
    <xf numFmtId="0" fontId="4" fillId="4" borderId="1" xfId="0" applyFont="1" applyFill="1" applyBorder="1" applyAlignment="1">
      <alignment horizontal="left" vertical="top" wrapText="1"/>
    </xf>
    <xf numFmtId="0" fontId="0" fillId="4" borderId="15" xfId="0" applyFill="1" applyBorder="1" applyAlignment="1">
      <alignment wrapText="1"/>
    </xf>
    <xf numFmtId="0" fontId="0" fillId="4" borderId="11" xfId="0" applyFill="1" applyBorder="1" applyAlignment="1">
      <alignment wrapText="1"/>
    </xf>
    <xf numFmtId="0" fontId="7" fillId="0" borderId="0" xfId="0" applyFont="1" applyAlignment="1">
      <alignment horizontal="left" vertical="top" wrapText="1"/>
    </xf>
    <xf numFmtId="0" fontId="4" fillId="0" borderId="9" xfId="0" applyFont="1" applyBorder="1" applyAlignment="1">
      <alignment horizontal="left" vertical="top" wrapText="1"/>
    </xf>
    <xf numFmtId="0" fontId="3" fillId="0" borderId="2" xfId="0" applyFont="1" applyFill="1" applyBorder="1" applyAlignment="1">
      <alignment horizontal="left" vertical="top" wrapText="1"/>
    </xf>
    <xf numFmtId="0" fontId="16" fillId="0" borderId="0" xfId="0" applyFont="1" applyFill="1" applyAlignment="1">
      <alignment wrapText="1"/>
    </xf>
    <xf numFmtId="0" fontId="4" fillId="0" borderId="0" xfId="0" applyFont="1" applyFill="1" applyAlignment="1">
      <alignment wrapText="1"/>
    </xf>
    <xf numFmtId="0" fontId="4" fillId="0" borderId="1" xfId="0" applyFont="1" applyFill="1" applyBorder="1" applyAlignment="1">
      <alignment horizontal="left" vertical="top" wrapText="1"/>
    </xf>
    <xf numFmtId="0" fontId="0" fillId="0" borderId="9" xfId="0" applyFill="1" applyBorder="1" applyAlignment="1">
      <alignment wrapText="1"/>
    </xf>
    <xf numFmtId="0" fontId="0" fillId="0" borderId="5" xfId="0" applyFill="1" applyBorder="1" applyAlignment="1">
      <alignment wrapText="1"/>
    </xf>
    <xf numFmtId="0" fontId="0" fillId="0" borderId="6" xfId="0"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6" xfId="0" applyFill="1" applyBorder="1" applyAlignment="1">
      <alignment horizontal="left" vertical="top" wrapText="1"/>
    </xf>
    <xf numFmtId="0" fontId="0" fillId="0" borderId="9" xfId="0" applyFill="1" applyBorder="1" applyAlignment="1">
      <alignment horizontal="left" vertical="top" wrapText="1"/>
    </xf>
    <xf numFmtId="0" fontId="0" fillId="0" borderId="5" xfId="0" applyFill="1" applyBorder="1" applyAlignment="1">
      <alignment horizontal="left" vertical="top" wrapText="1"/>
    </xf>
    <xf numFmtId="0" fontId="0" fillId="0" borderId="1" xfId="0" applyBorder="1" applyAlignment="1">
      <alignment horizontal="left" vertical="center"/>
    </xf>
    <xf numFmtId="0" fontId="0" fillId="2" borderId="6" xfId="0" applyFill="1" applyBorder="1"/>
    <xf numFmtId="0" fontId="0" fillId="2" borderId="9" xfId="0" applyFill="1" applyBorder="1"/>
    <xf numFmtId="0" fontId="0" fillId="2" borderId="5" xfId="0" applyFill="1" applyBorder="1"/>
    <xf numFmtId="0" fontId="7" fillId="0" borderId="0" xfId="0" applyFont="1" applyAlignment="1">
      <alignment horizontal="left" vertical="top"/>
    </xf>
    <xf numFmtId="0" fontId="11" fillId="0" borderId="0" xfId="0" applyFont="1" applyAlignment="1">
      <alignment horizontal="left" vertical="top" wrapText="1"/>
    </xf>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11" fillId="0" borderId="1" xfId="0" applyFont="1" applyBorder="1" applyAlignment="1">
      <alignment horizontal="left" vertical="top" wrapText="1"/>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0" fillId="0" borderId="0" xfId="0"/>
    <xf numFmtId="0" fontId="3" fillId="0" borderId="0" xfId="0" applyFont="1" applyAlignment="1">
      <alignment horizontal="left" vertical="top"/>
    </xf>
    <xf numFmtId="0" fontId="22" fillId="0" borderId="0" xfId="0" applyFont="1" applyAlignment="1">
      <alignment horizontal="left" vertical="top" wrapText="1"/>
    </xf>
    <xf numFmtId="0" fontId="3" fillId="0" borderId="0" xfId="0" applyFont="1" applyAlignment="1">
      <alignment horizontal="center" vertical="center"/>
    </xf>
    <xf numFmtId="0" fontId="0" fillId="0" borderId="0" xfId="0" applyAlignment="1">
      <alignment horizontal="center" vertical="center"/>
    </xf>
    <xf numFmtId="0" fontId="26" fillId="0" borderId="0" xfId="0" applyFont="1" applyAlignment="1">
      <alignment horizontal="left" vertical="top" wrapText="1"/>
    </xf>
    <xf numFmtId="0" fontId="20" fillId="0" borderId="0" xfId="0" applyFont="1" applyAlignment="1">
      <alignment horizontal="left" vertical="top" wrapText="1"/>
    </xf>
    <xf numFmtId="0" fontId="4" fillId="0" borderId="1" xfId="0" applyFont="1" applyBorder="1" applyAlignment="1">
      <alignment vertical="top"/>
    </xf>
    <xf numFmtId="0" fontId="0" fillId="4" borderId="9" xfId="0" applyFill="1" applyBorder="1" applyAlignment="1">
      <alignment horizontal="left" vertical="top" wrapText="1"/>
    </xf>
    <xf numFmtId="0" fontId="0" fillId="4" borderId="5" xfId="0" applyFill="1" applyBorder="1" applyAlignment="1">
      <alignment horizontal="left" vertical="top" wrapText="1"/>
    </xf>
    <xf numFmtId="0" fontId="20" fillId="0" borderId="1" xfId="0" applyFont="1" applyFill="1" applyBorder="1" applyAlignment="1">
      <alignment vertical="top" wrapText="1"/>
    </xf>
    <xf numFmtId="0" fontId="3" fillId="0" borderId="1" xfId="0" applyFont="1" applyBorder="1" applyAlignment="1"/>
    <xf numFmtId="0" fontId="3" fillId="0" borderId="0" xfId="0" applyFont="1" applyFill="1" applyAlignment="1">
      <alignment vertical="top" wrapText="1"/>
    </xf>
    <xf numFmtId="0" fontId="0" fillId="0" borderId="0" xfId="0" applyFill="1" applyAlignment="1">
      <alignment vertical="top" wrapText="1"/>
    </xf>
    <xf numFmtId="0" fontId="26" fillId="0" borderId="0" xfId="0" applyFont="1" applyFill="1" applyAlignment="1">
      <alignment horizontal="left" vertical="top" wrapText="1"/>
    </xf>
    <xf numFmtId="0" fontId="20" fillId="0" borderId="0" xfId="0" applyFont="1" applyFill="1" applyAlignment="1">
      <alignment horizontal="left" vertical="top" wrapText="1"/>
    </xf>
    <xf numFmtId="0" fontId="26" fillId="4" borderId="0" xfId="0" applyFont="1" applyFill="1" applyAlignment="1">
      <alignment horizontal="left" vertical="top" wrapText="1"/>
    </xf>
    <xf numFmtId="0" fontId="20" fillId="4" borderId="0" xfId="0" applyFont="1" applyFill="1" applyAlignment="1">
      <alignment horizontal="left" vertical="top" wrapText="1"/>
    </xf>
    <xf numFmtId="0" fontId="38" fillId="4" borderId="0" xfId="0" applyFont="1" applyFill="1" applyAlignment="1"/>
    <xf numFmtId="0" fontId="2" fillId="7" borderId="0" xfId="0" applyFont="1" applyFill="1" applyAlignment="1">
      <alignment horizontal="center" vertical="center"/>
    </xf>
    <xf numFmtId="0" fontId="38" fillId="0" borderId="1" xfId="0" applyFont="1" applyBorder="1" applyAlignment="1">
      <alignment horizontal="left" vertical="center" wrapText="1"/>
    </xf>
    <xf numFmtId="0" fontId="39" fillId="0" borderId="1" xfId="0" applyFont="1" applyBorder="1" applyAlignment="1">
      <alignment horizontal="left" vertical="center" wrapText="1"/>
    </xf>
    <xf numFmtId="0" fontId="38" fillId="0" borderId="6" xfId="0" applyFont="1" applyBorder="1" applyAlignment="1">
      <alignment horizontal="left" vertical="center" wrapText="1"/>
    </xf>
    <xf numFmtId="0" fontId="38" fillId="0" borderId="9" xfId="0" applyFont="1" applyBorder="1" applyAlignment="1">
      <alignment horizontal="left" vertical="center" wrapText="1"/>
    </xf>
    <xf numFmtId="0" fontId="38" fillId="0" borderId="5" xfId="0" applyFont="1" applyBorder="1" applyAlignment="1">
      <alignment horizontal="left" vertical="center" wrapText="1"/>
    </xf>
    <xf numFmtId="0" fontId="38" fillId="0" borderId="9" xfId="0" applyFont="1" applyBorder="1" applyAlignment="1">
      <alignment horizontal="left" vertical="top" wrapText="1"/>
    </xf>
    <xf numFmtId="0" fontId="38" fillId="0" borderId="0" xfId="0" applyFont="1" applyAlignment="1">
      <alignment horizontal="left" vertical="center" wrapText="1"/>
    </xf>
    <xf numFmtId="0" fontId="39" fillId="0" borderId="0" xfId="0" applyFont="1" applyAlignment="1">
      <alignment horizontal="left" vertical="center"/>
    </xf>
    <xf numFmtId="0" fontId="38" fillId="0" borderId="0" xfId="0" applyFont="1" applyAlignment="1">
      <alignment horizontal="left" vertical="center"/>
    </xf>
    <xf numFmtId="0" fontId="2" fillId="8" borderId="0" xfId="0" applyFont="1" applyFill="1" applyAlignment="1">
      <alignment horizontal="center" vertical="center"/>
    </xf>
    <xf numFmtId="0" fontId="39" fillId="0" borderId="2" xfId="0" applyFont="1" applyBorder="1" applyAlignment="1">
      <alignment horizontal="left" vertical="center" wrapText="1"/>
    </xf>
    <xf numFmtId="0" fontId="38" fillId="0" borderId="2" xfId="0" applyFont="1" applyBorder="1" applyAlignment="1">
      <alignment horizontal="left" vertical="center" wrapText="1"/>
    </xf>
    <xf numFmtId="0" fontId="38" fillId="2" borderId="1" xfId="0" applyFont="1" applyFill="1" applyBorder="1" applyAlignment="1">
      <alignment vertical="center"/>
    </xf>
    <xf numFmtId="0" fontId="38" fillId="0" borderId="1" xfId="0" applyFont="1" applyBorder="1" applyAlignment="1">
      <alignment vertical="center"/>
    </xf>
    <xf numFmtId="0" fontId="39" fillId="0" borderId="1" xfId="0" applyFont="1" applyBorder="1" applyAlignment="1">
      <alignment vertical="center"/>
    </xf>
    <xf numFmtId="0" fontId="0" fillId="4" borderId="0" xfId="0" applyFill="1" applyAlignment="1"/>
    <xf numFmtId="0" fontId="2" fillId="10" borderId="0" xfId="0" applyFont="1" applyFill="1" applyAlignment="1">
      <alignment horizontal="center" vertical="center"/>
    </xf>
    <xf numFmtId="0" fontId="38" fillId="0" borderId="0" xfId="0" applyFont="1" applyAlignment="1"/>
    <xf numFmtId="0" fontId="2" fillId="9" borderId="0" xfId="0" applyFont="1" applyFill="1" applyAlignment="1">
      <alignment horizontal="center" vertical="center"/>
    </xf>
    <xf numFmtId="0" fontId="2" fillId="11" borderId="0" xfId="0" applyFont="1" applyFill="1" applyAlignment="1">
      <alignment horizontal="center" vertical="center" wrapText="1"/>
    </xf>
    <xf numFmtId="0" fontId="4" fillId="0" borderId="15" xfId="5" applyBorder="1" applyAlignment="1"/>
    <xf numFmtId="0" fontId="4" fillId="0" borderId="11" xfId="5" applyBorder="1" applyAlignment="1"/>
    <xf numFmtId="0" fontId="4" fillId="0" borderId="8" xfId="5" applyBorder="1" applyAlignment="1"/>
    <xf numFmtId="0" fontId="16" fillId="2" borderId="6" xfId="5" applyFont="1" applyFill="1" applyBorder="1" applyAlignment="1"/>
    <xf numFmtId="0" fontId="4" fillId="0" borderId="9" xfId="5" applyBorder="1" applyAlignment="1"/>
    <xf numFmtId="0" fontId="4" fillId="0" borderId="5" xfId="5" applyBorder="1" applyAlignment="1"/>
    <xf numFmtId="0" fontId="4" fillId="0" borderId="0" xfId="5" applyFill="1" applyBorder="1" applyAlignment="1">
      <alignment horizontal="left" vertical="top" wrapText="1"/>
    </xf>
    <xf numFmtId="0" fontId="72" fillId="0" borderId="6" xfId="5" applyFont="1" applyFill="1" applyBorder="1" applyAlignment="1"/>
    <xf numFmtId="0" fontId="72" fillId="0" borderId="9" xfId="5" applyFont="1" applyFill="1" applyBorder="1" applyAlignment="1"/>
    <xf numFmtId="0" fontId="72" fillId="0" borderId="5" xfId="5" applyFont="1" applyFill="1" applyBorder="1" applyAlignment="1"/>
    <xf numFmtId="0" fontId="2" fillId="7" borderId="0" xfId="5" applyFont="1" applyFill="1" applyAlignment="1">
      <alignment horizontal="center" vertical="center"/>
    </xf>
    <xf numFmtId="0" fontId="4" fillId="7" borderId="0" xfId="5" applyFill="1" applyAlignment="1">
      <alignment horizontal="center" vertical="center"/>
    </xf>
    <xf numFmtId="0" fontId="11" fillId="0" borderId="7" xfId="5" applyFont="1" applyFill="1" applyBorder="1" applyAlignment="1"/>
    <xf numFmtId="0" fontId="4" fillId="0" borderId="14" xfId="5" applyFill="1" applyBorder="1" applyAlignment="1"/>
    <xf numFmtId="0" fontId="4" fillId="0" borderId="1" xfId="5" applyBorder="1" applyAlignment="1">
      <alignment horizontal="left" vertical="top"/>
    </xf>
    <xf numFmtId="0" fontId="15" fillId="0" borderId="0" xfId="5" applyFont="1" applyFill="1" applyBorder="1" applyAlignment="1"/>
    <xf numFmtId="0" fontId="38" fillId="0" borderId="12" xfId="0" applyFont="1"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0" fillId="0" borderId="0" xfId="0" applyFill="1" applyAlignment="1"/>
    <xf numFmtId="0" fontId="3" fillId="0" borderId="2" xfId="0" applyFont="1" applyBorder="1" applyAlignment="1">
      <alignment vertical="top" wrapText="1"/>
    </xf>
    <xf numFmtId="0" fontId="0" fillId="0" borderId="2" xfId="0" applyBorder="1" applyAlignment="1">
      <alignment vertical="top" wrapText="1"/>
    </xf>
    <xf numFmtId="0" fontId="4" fillId="0" borderId="1" xfId="0" applyFont="1" applyBorder="1" applyAlignment="1">
      <alignment horizontal="left" vertical="top" wrapText="1"/>
    </xf>
    <xf numFmtId="0" fontId="38" fillId="0" borderId="1" xfId="0" applyFont="1" applyFill="1" applyBorder="1" applyAlignment="1">
      <alignment horizontal="left" vertical="top" wrapText="1"/>
    </xf>
    <xf numFmtId="0" fontId="38" fillId="0" borderId="5" xfId="0" applyFont="1" applyBorder="1" applyAlignment="1">
      <alignment wrapText="1"/>
    </xf>
    <xf numFmtId="0" fontId="39" fillId="0" borderId="0" xfId="0" applyFont="1" applyFill="1" applyBorder="1" applyAlignment="1"/>
    <xf numFmtId="0" fontId="38" fillId="0" borderId="0" xfId="0" applyFont="1" applyFill="1" applyBorder="1" applyAlignment="1"/>
    <xf numFmtId="0" fontId="38" fillId="0" borderId="1" xfId="0" applyFont="1" applyBorder="1" applyAlignment="1">
      <alignment horizontal="left" vertical="top"/>
    </xf>
    <xf numFmtId="0" fontId="39" fillId="0" borderId="0" xfId="0" applyFont="1" applyFill="1" applyAlignment="1">
      <alignment horizontal="left" vertical="top" wrapText="1"/>
    </xf>
    <xf numFmtId="0" fontId="38" fillId="0" borderId="0" xfId="0" applyFont="1" applyFill="1" applyAlignment="1">
      <alignment horizontal="left" vertical="top" wrapText="1"/>
    </xf>
    <xf numFmtId="0" fontId="38" fillId="0" borderId="0" xfId="0" applyFont="1" applyAlignment="1">
      <alignment horizontal="left" vertical="top"/>
    </xf>
    <xf numFmtId="0" fontId="3" fillId="0" borderId="15" xfId="0" applyFont="1" applyBorder="1" applyAlignment="1">
      <alignment horizontal="left" vertical="top" wrapText="1"/>
    </xf>
    <xf numFmtId="0" fontId="4" fillId="0" borderId="15" xfId="0" applyFont="1" applyBorder="1" applyAlignment="1">
      <alignment horizontal="left" vertical="top" wrapText="1"/>
    </xf>
    <xf numFmtId="0" fontId="15" fillId="0" borderId="0" xfId="0" applyFont="1" applyFill="1" applyAlignment="1"/>
    <xf numFmtId="0" fontId="38" fillId="0" borderId="0" xfId="0" applyFont="1" applyFill="1" applyBorder="1" applyAlignment="1">
      <alignment horizontal="left" vertical="top" wrapText="1"/>
    </xf>
    <xf numFmtId="0" fontId="0" fillId="0" borderId="2" xfId="0"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3" fillId="0" borderId="0" xfId="0" applyFont="1" applyAlignment="1">
      <alignment vertical="top" wrapText="1"/>
    </xf>
    <xf numFmtId="0" fontId="0" fillId="0" borderId="4" xfId="0" applyBorder="1" applyAlignment="1"/>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38" fillId="0" borderId="11" xfId="0" applyFont="1" applyBorder="1" applyAlignment="1">
      <alignment wrapText="1"/>
    </xf>
    <xf numFmtId="0" fontId="38" fillId="0" borderId="3" xfId="0" applyFont="1" applyBorder="1" applyAlignment="1">
      <alignment wrapText="1"/>
    </xf>
    <xf numFmtId="0" fontId="38" fillId="0" borderId="10" xfId="0" applyFont="1" applyBorder="1" applyAlignment="1">
      <alignment wrapText="1"/>
    </xf>
    <xf numFmtId="0" fontId="0" fillId="0" borderId="6" xfId="0" applyBorder="1" applyAlignment="1"/>
    <xf numFmtId="0" fontId="0" fillId="0" borderId="6" xfId="0" applyFill="1" applyBorder="1" applyAlignment="1"/>
    <xf numFmtId="0" fontId="0" fillId="0" borderId="0" xfId="0" applyBorder="1" applyAlignment="1">
      <alignment horizontal="left" vertical="top" wrapText="1"/>
    </xf>
    <xf numFmtId="0" fontId="11" fillId="0" borderId="6" xfId="0" applyFont="1" applyBorder="1" applyAlignment="1"/>
    <xf numFmtId="0" fontId="70" fillId="0" borderId="0" xfId="0" applyFont="1" applyFill="1" applyAlignment="1">
      <alignment vertical="top" wrapText="1"/>
    </xf>
    <xf numFmtId="0" fontId="76" fillId="0" borderId="0" xfId="0" applyFont="1" applyFill="1" applyAlignment="1">
      <alignment vertical="top" wrapText="1"/>
    </xf>
    <xf numFmtId="0" fontId="0" fillId="8" borderId="0" xfId="0" applyFill="1" applyAlignment="1">
      <alignment horizontal="center" vertical="center"/>
    </xf>
    <xf numFmtId="0" fontId="11" fillId="0" borderId="1" xfId="0" applyFont="1" applyBorder="1" applyAlignment="1"/>
    <xf numFmtId="0" fontId="11" fillId="0" borderId="20" xfId="0" applyFont="1" applyBorder="1" applyAlignment="1"/>
    <xf numFmtId="0" fontId="0" fillId="0" borderId="20" xfId="0" applyBorder="1" applyAlignment="1"/>
    <xf numFmtId="0" fontId="38" fillId="0" borderId="2" xfId="0" applyFont="1" applyBorder="1" applyAlignment="1">
      <alignment horizontal="left" vertical="top"/>
    </xf>
    <xf numFmtId="0" fontId="38" fillId="0" borderId="8" xfId="0" applyFont="1" applyBorder="1" applyAlignment="1">
      <alignment horizontal="left" vertical="top"/>
    </xf>
    <xf numFmtId="0" fontId="38" fillId="0" borderId="11" xfId="0" applyFont="1" applyBorder="1" applyAlignment="1">
      <alignment horizontal="left" vertical="top"/>
    </xf>
    <xf numFmtId="0" fontId="11" fillId="0" borderId="6" xfId="0" applyFont="1" applyBorder="1" applyAlignment="1">
      <alignment horizontal="left" vertical="top" wrapText="1"/>
    </xf>
    <xf numFmtId="0" fontId="16" fillId="2" borderId="1" xfId="0" applyFont="1" applyFill="1" applyBorder="1" applyAlignment="1"/>
    <xf numFmtId="0" fontId="39" fillId="0" borderId="6" xfId="0" applyFont="1" applyBorder="1" applyAlignment="1">
      <alignment horizontal="center" vertical="top" wrapText="1"/>
    </xf>
    <xf numFmtId="0" fontId="38" fillId="0" borderId="9" xfId="0" applyFont="1" applyBorder="1" applyAlignment="1">
      <alignment horizontal="center" vertical="top" wrapText="1"/>
    </xf>
    <xf numFmtId="0" fontId="38" fillId="0" borderId="9" xfId="0" applyFont="1" applyBorder="1" applyAlignment="1">
      <alignment wrapText="1"/>
    </xf>
    <xf numFmtId="0" fontId="38" fillId="0" borderId="0" xfId="0" applyFont="1" applyFill="1" applyBorder="1" applyAlignment="1">
      <alignment vertical="top" wrapText="1"/>
    </xf>
    <xf numFmtId="0" fontId="38" fillId="0" borderId="6" xfId="0" applyFont="1" applyFill="1" applyBorder="1" applyAlignment="1"/>
    <xf numFmtId="0" fontId="38" fillId="0" borderId="9" xfId="0" applyFont="1" applyFill="1" applyBorder="1" applyAlignment="1"/>
    <xf numFmtId="0" fontId="38" fillId="0" borderId="5" xfId="0" applyFont="1" applyFill="1" applyBorder="1" applyAlignment="1"/>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8" xfId="0" applyBorder="1" applyAlignment="1"/>
    <xf numFmtId="0" fontId="38" fillId="0" borderId="10" xfId="0" applyFont="1" applyBorder="1" applyAlignment="1">
      <alignment horizontal="left"/>
    </xf>
    <xf numFmtId="0" fontId="38" fillId="0" borderId="11" xfId="0" applyFont="1" applyBorder="1" applyAlignment="1">
      <alignment horizontal="left"/>
    </xf>
    <xf numFmtId="0" fontId="4" fillId="0" borderId="0" xfId="5"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20" fillId="0" borderId="4" xfId="0" applyFont="1" applyBorder="1" applyAlignment="1">
      <alignment wrapText="1"/>
    </xf>
    <xf numFmtId="0" fontId="20" fillId="0" borderId="8" xfId="0" applyFont="1" applyBorder="1" applyAlignment="1">
      <alignment wrapText="1"/>
    </xf>
    <xf numFmtId="49" fontId="47" fillId="0" borderId="6" xfId="0" applyNumberFormat="1" applyFont="1" applyBorder="1" applyAlignment="1">
      <alignment horizontal="center" vertical="center"/>
    </xf>
    <xf numFmtId="49" fontId="47" fillId="0" borderId="5" xfId="0" applyNumberFormat="1" applyFont="1" applyBorder="1" applyAlignment="1">
      <alignment horizontal="center" vertical="center"/>
    </xf>
    <xf numFmtId="0" fontId="47" fillId="0" borderId="6" xfId="0" applyFont="1" applyBorder="1" applyAlignment="1">
      <alignment horizontal="left" vertical="top" wrapText="1"/>
    </xf>
    <xf numFmtId="0" fontId="47" fillId="0" borderId="5" xfId="0" applyFont="1" applyBorder="1" applyAlignment="1">
      <alignment horizontal="left" vertical="top" wrapText="1"/>
    </xf>
    <xf numFmtId="0" fontId="0" fillId="7" borderId="0" xfId="0" applyFill="1" applyAlignment="1"/>
    <xf numFmtId="0" fontId="0" fillId="8" borderId="0" xfId="0" applyFill="1" applyAlignment="1"/>
    <xf numFmtId="0" fontId="38" fillId="0" borderId="4" xfId="0" applyFont="1" applyBorder="1" applyAlignment="1">
      <alignment horizontal="left" vertical="top"/>
    </xf>
    <xf numFmtId="49" fontId="38" fillId="0" borderId="6" xfId="0" applyNumberFormat="1" applyFont="1" applyBorder="1" applyAlignment="1">
      <alignment horizontal="center" vertical="center"/>
    </xf>
    <xf numFmtId="49" fontId="38" fillId="0" borderId="5" xfId="0" applyNumberFormat="1" applyFont="1" applyBorder="1" applyAlignment="1">
      <alignment horizontal="center" vertical="center"/>
    </xf>
    <xf numFmtId="0" fontId="38" fillId="0" borderId="6" xfId="0" applyFont="1" applyBorder="1" applyAlignment="1">
      <alignment horizontal="center" vertical="center" wrapText="1"/>
    </xf>
    <xf numFmtId="0" fontId="38" fillId="0" borderId="5" xfId="0" applyFont="1" applyBorder="1" applyAlignment="1">
      <alignment horizontal="center" vertical="center" wrapText="1"/>
    </xf>
    <xf numFmtId="0" fontId="39" fillId="0" borderId="2" xfId="0" applyFont="1" applyBorder="1" applyAlignment="1">
      <alignment horizontal="left" vertical="top" wrapText="1"/>
    </xf>
    <xf numFmtId="0" fontId="39" fillId="0" borderId="2" xfId="0" applyFont="1" applyBorder="1" applyAlignment="1">
      <alignment horizontal="center" vertical="center"/>
    </xf>
    <xf numFmtId="0" fontId="39" fillId="0" borderId="1" xfId="0" applyFont="1" applyBorder="1" applyAlignment="1">
      <alignment horizontal="center" vertical="center" wrapText="1"/>
    </xf>
    <xf numFmtId="0" fontId="38" fillId="0" borderId="0" xfId="0" applyFont="1"/>
    <xf numFmtId="0" fontId="39" fillId="0" borderId="0" xfId="0" applyFont="1" applyAlignment="1">
      <alignment horizontal="left" vertical="top"/>
    </xf>
    <xf numFmtId="0" fontId="40" fillId="0" borderId="0" xfId="0" applyFont="1" applyAlignment="1">
      <alignment horizontal="left" vertical="top" wrapText="1"/>
    </xf>
    <xf numFmtId="0" fontId="39" fillId="0" borderId="0" xfId="0" applyFont="1" applyAlignment="1">
      <alignment horizontal="center" vertical="center"/>
    </xf>
    <xf numFmtId="0" fontId="38" fillId="0" borderId="0" xfId="0" applyFont="1" applyAlignment="1">
      <alignment horizontal="center" vertical="center"/>
    </xf>
    <xf numFmtId="0" fontId="39" fillId="0" borderId="1" xfId="0" applyFont="1" applyBorder="1" applyAlignment="1"/>
    <xf numFmtId="0" fontId="38" fillId="0" borderId="1" xfId="0" applyFont="1" applyBorder="1" applyAlignment="1"/>
    <xf numFmtId="0" fontId="20" fillId="0" borderId="1" xfId="5" applyFont="1" applyFill="1" applyBorder="1" applyAlignment="1">
      <alignment vertical="top" wrapText="1"/>
    </xf>
    <xf numFmtId="0" fontId="2" fillId="11" borderId="0" xfId="5" applyFont="1" applyFill="1" applyAlignment="1">
      <alignment horizontal="center" vertical="center" wrapText="1"/>
    </xf>
    <xf numFmtId="0" fontId="3" fillId="0" borderId="0" xfId="5" applyFont="1" applyFill="1" applyAlignment="1">
      <alignment vertical="top" wrapText="1"/>
    </xf>
    <xf numFmtId="0" fontId="4" fillId="0" borderId="0" xfId="5" applyFill="1" applyAlignment="1">
      <alignment vertical="top" wrapText="1"/>
    </xf>
    <xf numFmtId="0" fontId="26" fillId="0" borderId="0" xfId="5" applyFont="1" applyFill="1" applyAlignment="1">
      <alignment horizontal="left" vertical="top" wrapText="1"/>
    </xf>
    <xf numFmtId="0" fontId="20" fillId="0" borderId="0" xfId="5" applyFont="1" applyFill="1" applyAlignment="1">
      <alignment horizontal="left" vertical="top" wrapText="1"/>
    </xf>
    <xf numFmtId="0" fontId="26" fillId="0" borderId="0" xfId="5" applyFont="1" applyAlignment="1">
      <alignment horizontal="left" vertical="top" wrapText="1"/>
    </xf>
    <xf numFmtId="0" fontId="20" fillId="0" borderId="0" xfId="5" applyFont="1" applyAlignment="1">
      <alignment horizontal="left" vertical="top" wrapText="1"/>
    </xf>
    <xf numFmtId="0" fontId="26" fillId="4" borderId="0" xfId="5" applyFont="1" applyFill="1" applyAlignment="1">
      <alignment horizontal="left" vertical="top" wrapText="1"/>
    </xf>
    <xf numFmtId="0" fontId="20" fillId="4" borderId="0" xfId="5" applyFont="1" applyFill="1" applyAlignment="1">
      <alignment horizontal="left" vertical="top" wrapText="1"/>
    </xf>
    <xf numFmtId="0" fontId="4" fillId="2" borderId="6" xfId="5" applyFill="1" applyBorder="1"/>
    <xf numFmtId="0" fontId="4" fillId="2" borderId="9" xfId="5" applyFill="1" applyBorder="1"/>
    <xf numFmtId="0" fontId="4" fillId="2" borderId="5" xfId="5" applyFill="1" applyBorder="1"/>
    <xf numFmtId="0" fontId="4" fillId="0" borderId="1" xfId="5" applyFill="1" applyBorder="1" applyAlignment="1">
      <alignment horizontal="left" vertical="top" wrapText="1"/>
    </xf>
    <xf numFmtId="0" fontId="4" fillId="4" borderId="9" xfId="5" applyFill="1" applyBorder="1" applyAlignment="1">
      <alignment horizontal="left" vertical="top" wrapText="1"/>
    </xf>
    <xf numFmtId="0" fontId="4" fillId="4" borderId="5" xfId="5" applyFill="1" applyBorder="1" applyAlignment="1">
      <alignment horizontal="left" vertical="top" wrapText="1"/>
    </xf>
    <xf numFmtId="0" fontId="28" fillId="0" borderId="0" xfId="0" applyFont="1" applyAlignment="1">
      <alignment horizontal="left" vertical="top" wrapText="1"/>
    </xf>
    <xf numFmtId="0" fontId="35" fillId="0" borderId="0" xfId="0" applyFont="1" applyAlignment="1"/>
    <xf numFmtId="0" fontId="12"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vertical="top"/>
    </xf>
    <xf numFmtId="0" fontId="0" fillId="0" borderId="0" xfId="0" applyAlignment="1">
      <alignment vertical="top"/>
    </xf>
    <xf numFmtId="0" fontId="35" fillId="0" borderId="0" xfId="0" applyFont="1" applyAlignment="1">
      <alignment horizontal="left" vertical="top" wrapText="1"/>
    </xf>
    <xf numFmtId="0" fontId="12" fillId="4" borderId="0" xfId="0" applyFont="1" applyFill="1" applyAlignment="1">
      <alignment horizontal="left" vertical="top" wrapText="1"/>
    </xf>
    <xf numFmtId="0" fontId="0" fillId="0" borderId="0" xfId="0" applyAlignment="1">
      <alignment vertical="top" wrapText="1"/>
    </xf>
    <xf numFmtId="0" fontId="12" fillId="0" borderId="0" xfId="0" applyFont="1" applyAlignment="1"/>
  </cellXfs>
  <cellStyles count="12">
    <cellStyle name="Comma" xfId="1" builtinId="3"/>
    <cellStyle name="Comma 2" xfId="9"/>
    <cellStyle name="Comma 3" xfId="11"/>
    <cellStyle name="Currency" xfId="2" builtinId="4"/>
    <cellStyle name="Currency 2" xfId="10"/>
    <cellStyle name="Hyperlink" xfId="3" builtinId="8"/>
    <cellStyle name="Normal" xfId="0" builtinId="0"/>
    <cellStyle name="Normal 2" xfId="5"/>
    <cellStyle name="Normal 3" xfId="7"/>
    <cellStyle name="Percent" xfId="4" builtinId="5"/>
    <cellStyle name="Percent 2" xfId="8"/>
    <cellStyle name="Percent 3" xfId="6"/>
  </cellStyles>
  <dxfs count="0"/>
  <tableStyles count="0" defaultTableStyle="TableStyleMedium9" defaultPivotStyle="PivotStyleLight16"/>
  <colors>
    <mruColors>
      <color rgb="FFFF9900"/>
      <color rgb="FFFF00FF"/>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8" Type="http://schemas.openxmlformats.org/officeDocument/2006/relationships/hyperlink" Target="#'G CAS'!A1"/><Relationship Id="rId13" Type="http://schemas.openxmlformats.org/officeDocument/2006/relationships/hyperlink" Target="#'C CAPS'!A1"/><Relationship Id="rId18" Type="http://schemas.openxmlformats.org/officeDocument/2006/relationships/hyperlink" Target="#'J CAPS'!A1"/><Relationship Id="rId26" Type="http://schemas.openxmlformats.org/officeDocument/2006/relationships/hyperlink" Target="#'C'!A1"/><Relationship Id="rId3" Type="http://schemas.openxmlformats.org/officeDocument/2006/relationships/hyperlink" Target="#'B CAS'!A1"/><Relationship Id="rId21" Type="http://schemas.openxmlformats.org/officeDocument/2006/relationships/hyperlink" Target="#'B SEM'!A1"/><Relationship Id="rId34" Type="http://schemas.openxmlformats.org/officeDocument/2006/relationships/hyperlink" Target="#'CDS-CHANGES'!A1"/><Relationship Id="rId7" Type="http://schemas.openxmlformats.org/officeDocument/2006/relationships/hyperlink" Target="#'F CAS'!A1"/><Relationship Id="rId12" Type="http://schemas.openxmlformats.org/officeDocument/2006/relationships/hyperlink" Target="#'B CAPS'!A1"/><Relationship Id="rId17" Type="http://schemas.openxmlformats.org/officeDocument/2006/relationships/hyperlink" Target="#'I CAPS'!A1"/><Relationship Id="rId25" Type="http://schemas.openxmlformats.org/officeDocument/2006/relationships/hyperlink" Target="#B!A1"/><Relationship Id="rId33" Type="http://schemas.openxmlformats.org/officeDocument/2006/relationships/hyperlink" Target="#J!A1"/><Relationship Id="rId2" Type="http://schemas.openxmlformats.org/officeDocument/2006/relationships/image" Target="../media/image1.png"/><Relationship Id="rId16" Type="http://schemas.openxmlformats.org/officeDocument/2006/relationships/hyperlink" Target="#'F CAPS'!A1"/><Relationship Id="rId20" Type="http://schemas.openxmlformats.org/officeDocument/2006/relationships/hyperlink" Target="#'I GS'!A1"/><Relationship Id="rId29" Type="http://schemas.openxmlformats.org/officeDocument/2006/relationships/hyperlink" Target="#F!A1"/><Relationship Id="rId1" Type="http://schemas.openxmlformats.org/officeDocument/2006/relationships/hyperlink" Target="#'Table of Contents'!A1"/><Relationship Id="rId6" Type="http://schemas.openxmlformats.org/officeDocument/2006/relationships/hyperlink" Target="#'E CAS'!A1"/><Relationship Id="rId11" Type="http://schemas.openxmlformats.org/officeDocument/2006/relationships/hyperlink" Target="#'J CAS'!A1"/><Relationship Id="rId24" Type="http://schemas.openxmlformats.org/officeDocument/2006/relationships/hyperlink" Target="#'B CAS-CAPS-GS Only'!A1"/><Relationship Id="rId32" Type="http://schemas.openxmlformats.org/officeDocument/2006/relationships/hyperlink" Target="#I!A1"/><Relationship Id="rId5" Type="http://schemas.openxmlformats.org/officeDocument/2006/relationships/hyperlink" Target="#'D CAS'!A1"/><Relationship Id="rId15" Type="http://schemas.openxmlformats.org/officeDocument/2006/relationships/hyperlink" Target="#'E CAPS'!A1"/><Relationship Id="rId23" Type="http://schemas.openxmlformats.org/officeDocument/2006/relationships/hyperlink" Target="#'I CAS-CAPS-GS only'!A1"/><Relationship Id="rId28" Type="http://schemas.openxmlformats.org/officeDocument/2006/relationships/hyperlink" Target="#E!A1"/><Relationship Id="rId36" Type="http://schemas.openxmlformats.org/officeDocument/2006/relationships/hyperlink" Target="#A!A1"/><Relationship Id="rId10" Type="http://schemas.openxmlformats.org/officeDocument/2006/relationships/hyperlink" Target="#'I CAS'!A1"/><Relationship Id="rId19" Type="http://schemas.openxmlformats.org/officeDocument/2006/relationships/hyperlink" Target="#'B GS'!A1"/><Relationship Id="rId31" Type="http://schemas.openxmlformats.org/officeDocument/2006/relationships/hyperlink" Target="#H!A1"/><Relationship Id="rId4" Type="http://schemas.openxmlformats.org/officeDocument/2006/relationships/hyperlink" Target="#'C CAS'!A1"/><Relationship Id="rId9" Type="http://schemas.openxmlformats.org/officeDocument/2006/relationships/hyperlink" Target="#'H CAS'!A1"/><Relationship Id="rId14" Type="http://schemas.openxmlformats.org/officeDocument/2006/relationships/hyperlink" Target="#'D CAPS'!A1"/><Relationship Id="rId22" Type="http://schemas.openxmlformats.org/officeDocument/2006/relationships/hyperlink" Target="#'I SEM'!A1"/><Relationship Id="rId27" Type="http://schemas.openxmlformats.org/officeDocument/2006/relationships/hyperlink" Target="#D!A1"/><Relationship Id="rId30" Type="http://schemas.openxmlformats.org/officeDocument/2006/relationships/hyperlink" Target="#G!A1"/><Relationship Id="rId35" Type="http://schemas.openxmlformats.org/officeDocument/2006/relationships/hyperlink" Target="#'CDS Definitions'!A1"/></Relationships>
</file>

<file path=xl/drawings/_rels/drawing10.xml.rels><?xml version="1.0" encoding="UTF-8" standalone="yes"?>
<Relationships xmlns="http://schemas.openxmlformats.org/package/2006/relationships"><Relationship Id="rId3" Type="http://schemas.openxmlformats.org/officeDocument/2006/relationships/hyperlink" Target="#'I CAS'!A1"/><Relationship Id="rId7" Type="http://schemas.openxmlformats.org/officeDocument/2006/relationships/hyperlink" Target="#'I CAS-CAPS-GS only'!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I SEM'!A1"/><Relationship Id="rId5" Type="http://schemas.openxmlformats.org/officeDocument/2006/relationships/hyperlink" Target="#'I GS'!A1"/><Relationship Id="rId4" Type="http://schemas.openxmlformats.org/officeDocument/2006/relationships/hyperlink" Target="#'I CAPS'!A1"/></Relationships>
</file>

<file path=xl/drawings/_rels/drawing11.xml.rels><?xml version="1.0" encoding="UTF-8" standalone="yes"?>
<Relationships xmlns="http://schemas.openxmlformats.org/package/2006/relationships"><Relationship Id="rId3" Type="http://schemas.openxmlformats.org/officeDocument/2006/relationships/hyperlink" Target="#'J CA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J CAPS'!A1"/></Relationships>
</file>

<file path=xl/drawings/_rels/drawing12.xml.rels><?xml version="1.0" encoding="UTF-8" standalone="yes"?>
<Relationships xmlns="http://schemas.openxmlformats.org/package/2006/relationships"><Relationship Id="rId3" Type="http://schemas.openxmlformats.org/officeDocument/2006/relationships/hyperlink" Target="#B!A1"/><Relationship Id="rId7" Type="http://schemas.openxmlformats.org/officeDocument/2006/relationships/hyperlink" Target="#'B CAS-CAPS-GS Only'!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B SEM'!A1"/><Relationship Id="rId5" Type="http://schemas.openxmlformats.org/officeDocument/2006/relationships/hyperlink" Target="#'B GS'!A1"/><Relationship Id="rId4" Type="http://schemas.openxmlformats.org/officeDocument/2006/relationships/hyperlink" Target="#'B CAPS'!A1"/></Relationships>
</file>

<file path=xl/drawings/_rels/drawing13.xml.rels><?xml version="1.0" encoding="UTF-8" standalone="yes"?>
<Relationships xmlns="http://schemas.openxmlformats.org/package/2006/relationships"><Relationship Id="rId3" Type="http://schemas.openxmlformats.org/officeDocument/2006/relationships/hyperlink" Target="#B!A1"/><Relationship Id="rId7" Type="http://schemas.openxmlformats.org/officeDocument/2006/relationships/hyperlink" Target="#'B CAS-CAPS-GS Only'!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B SEM'!A1"/><Relationship Id="rId5" Type="http://schemas.openxmlformats.org/officeDocument/2006/relationships/hyperlink" Target="#'B GS'!A1"/><Relationship Id="rId4" Type="http://schemas.openxmlformats.org/officeDocument/2006/relationships/hyperlink" Target="#'B CAS'!A1"/></Relationships>
</file>

<file path=xl/drawings/_rels/drawing14.xml.rels><?xml version="1.0" encoding="UTF-8" standalone="yes"?>
<Relationships xmlns="http://schemas.openxmlformats.org/package/2006/relationships"><Relationship Id="rId3" Type="http://schemas.openxmlformats.org/officeDocument/2006/relationships/hyperlink" Target="#B!A1"/><Relationship Id="rId7" Type="http://schemas.openxmlformats.org/officeDocument/2006/relationships/hyperlink" Target="#'B CAS-CAPS-GS Only'!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B SEM'!A1"/><Relationship Id="rId5" Type="http://schemas.openxmlformats.org/officeDocument/2006/relationships/hyperlink" Target="#'B CAPS'!A1"/><Relationship Id="rId4" Type="http://schemas.openxmlformats.org/officeDocument/2006/relationships/hyperlink" Target="#'B CAS'!A1"/></Relationships>
</file>

<file path=xl/drawings/_rels/drawing15.xml.rels><?xml version="1.0" encoding="UTF-8" standalone="yes"?>
<Relationships xmlns="http://schemas.openxmlformats.org/package/2006/relationships"><Relationship Id="rId3" Type="http://schemas.openxmlformats.org/officeDocument/2006/relationships/hyperlink" Target="#B!A1"/><Relationship Id="rId7" Type="http://schemas.openxmlformats.org/officeDocument/2006/relationships/hyperlink" Target="#'B CAS-CAPS-GS Only'!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B GS'!A1"/><Relationship Id="rId5" Type="http://schemas.openxmlformats.org/officeDocument/2006/relationships/hyperlink" Target="#'B CAPS'!A1"/><Relationship Id="rId4" Type="http://schemas.openxmlformats.org/officeDocument/2006/relationships/hyperlink" Target="#'B CAS'!A1"/></Relationships>
</file>

<file path=xl/drawings/_rels/drawing16.xml.rels><?xml version="1.0" encoding="UTF-8" standalone="yes"?>
<Relationships xmlns="http://schemas.openxmlformats.org/package/2006/relationships"><Relationship Id="rId3" Type="http://schemas.openxmlformats.org/officeDocument/2006/relationships/hyperlink" Target="#B!A1"/><Relationship Id="rId7" Type="http://schemas.openxmlformats.org/officeDocument/2006/relationships/hyperlink" Target="#'B SEM'!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B GS'!A1"/><Relationship Id="rId5" Type="http://schemas.openxmlformats.org/officeDocument/2006/relationships/hyperlink" Target="#'B CAPS'!A1"/><Relationship Id="rId4" Type="http://schemas.openxmlformats.org/officeDocument/2006/relationships/hyperlink" Target="#'B CAS'!A1"/></Relationships>
</file>

<file path=xl/drawings/_rels/drawing17.xml.rels><?xml version="1.0" encoding="UTF-8" standalone="yes"?>
<Relationships xmlns="http://schemas.openxmlformats.org/package/2006/relationships"><Relationship Id="rId3" Type="http://schemas.openxmlformats.org/officeDocument/2006/relationships/hyperlink" Target="#'C CAP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C'!A1"/></Relationships>
</file>

<file path=xl/drawings/_rels/drawing18.xml.rels><?xml version="1.0" encoding="UTF-8" standalone="yes"?>
<Relationships xmlns="http://schemas.openxmlformats.org/package/2006/relationships"><Relationship Id="rId3" Type="http://schemas.openxmlformats.org/officeDocument/2006/relationships/hyperlink" Target="#'C CA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C'!A1"/></Relationships>
</file>

<file path=xl/drawings/_rels/drawing19.xml.rels><?xml version="1.0" encoding="UTF-8" standalone="yes"?>
<Relationships xmlns="http://schemas.openxmlformats.org/package/2006/relationships"><Relationship Id="rId3" Type="http://schemas.openxmlformats.org/officeDocument/2006/relationships/hyperlink" Target="#'D CAP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D!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le of Contents'!A1"/></Relationships>
</file>

<file path=xl/drawings/_rels/drawing20.xml.rels><?xml version="1.0" encoding="UTF-8" standalone="yes"?>
<Relationships xmlns="http://schemas.openxmlformats.org/package/2006/relationships"><Relationship Id="rId3" Type="http://schemas.openxmlformats.org/officeDocument/2006/relationships/hyperlink" Target="#'D CA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D!A1"/></Relationships>
</file>

<file path=xl/drawings/_rels/drawing21.xml.rels><?xml version="1.0" encoding="UTF-8" standalone="yes"?>
<Relationships xmlns="http://schemas.openxmlformats.org/package/2006/relationships"><Relationship Id="rId3" Type="http://schemas.openxmlformats.org/officeDocument/2006/relationships/hyperlink" Target="#'E CAP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E!A1"/></Relationships>
</file>

<file path=xl/drawings/_rels/drawing22.xml.rels><?xml version="1.0" encoding="UTF-8" standalone="yes"?>
<Relationships xmlns="http://schemas.openxmlformats.org/package/2006/relationships"><Relationship Id="rId3" Type="http://schemas.openxmlformats.org/officeDocument/2006/relationships/hyperlink" Target="#'E CA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E!A1"/></Relationships>
</file>

<file path=xl/drawings/_rels/drawing23.xml.rels><?xml version="1.0" encoding="UTF-8" standalone="yes"?>
<Relationships xmlns="http://schemas.openxmlformats.org/package/2006/relationships"><Relationship Id="rId3" Type="http://schemas.openxmlformats.org/officeDocument/2006/relationships/hyperlink" Target="#'F CAP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F!A1"/></Relationships>
</file>

<file path=xl/drawings/_rels/drawing24.xml.rels><?xml version="1.0" encoding="UTF-8" standalone="yes"?>
<Relationships xmlns="http://schemas.openxmlformats.org/package/2006/relationships"><Relationship Id="rId3" Type="http://schemas.openxmlformats.org/officeDocument/2006/relationships/hyperlink" Target="#'F CA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F!A1"/></Relationships>
</file>

<file path=xl/drawings/_rels/drawing25.xml.rels><?xml version="1.0" encoding="UTF-8" standalone="yes"?>
<Relationships xmlns="http://schemas.openxmlformats.org/package/2006/relationships"><Relationship Id="rId3" Type="http://schemas.openxmlformats.org/officeDocument/2006/relationships/hyperlink" Target="#G!A1"/><Relationship Id="rId2" Type="http://schemas.openxmlformats.org/officeDocument/2006/relationships/image" Target="../media/image1.png"/><Relationship Id="rId1" Type="http://schemas.openxmlformats.org/officeDocument/2006/relationships/hyperlink" Target="#'Table of Contents'!A1"/></Relationships>
</file>

<file path=xl/drawings/_rels/drawing26.xml.rels><?xml version="1.0" encoding="UTF-8" standalone="yes"?>
<Relationships xmlns="http://schemas.openxmlformats.org/package/2006/relationships"><Relationship Id="rId3" Type="http://schemas.openxmlformats.org/officeDocument/2006/relationships/hyperlink" Target="#H!A1"/><Relationship Id="rId2" Type="http://schemas.openxmlformats.org/officeDocument/2006/relationships/image" Target="../media/image1.png"/><Relationship Id="rId1" Type="http://schemas.openxmlformats.org/officeDocument/2006/relationships/hyperlink" Target="#'Table of Contents'!A1"/></Relationships>
</file>

<file path=xl/drawings/_rels/drawing27.xml.rels><?xml version="1.0" encoding="UTF-8" standalone="yes"?>
<Relationships xmlns="http://schemas.openxmlformats.org/package/2006/relationships"><Relationship Id="rId3" Type="http://schemas.openxmlformats.org/officeDocument/2006/relationships/hyperlink" Target="#'I CAPS'!A1"/><Relationship Id="rId7" Type="http://schemas.openxmlformats.org/officeDocument/2006/relationships/hyperlink" Target="#I!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I CAS-CAPS-GS only'!A1"/><Relationship Id="rId5" Type="http://schemas.openxmlformats.org/officeDocument/2006/relationships/hyperlink" Target="#'I SEM'!A1"/><Relationship Id="rId4" Type="http://schemas.openxmlformats.org/officeDocument/2006/relationships/hyperlink" Target="#'I GS'!A1"/></Relationships>
</file>

<file path=xl/drawings/_rels/drawing28.xml.rels><?xml version="1.0" encoding="UTF-8" standalone="yes"?>
<Relationships xmlns="http://schemas.openxmlformats.org/package/2006/relationships"><Relationship Id="rId3" Type="http://schemas.openxmlformats.org/officeDocument/2006/relationships/hyperlink" Target="#'I CAS'!A1"/><Relationship Id="rId7" Type="http://schemas.openxmlformats.org/officeDocument/2006/relationships/hyperlink" Target="#I!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I CAS-CAPS-GS only'!A1"/><Relationship Id="rId5" Type="http://schemas.openxmlformats.org/officeDocument/2006/relationships/hyperlink" Target="#'I SEM'!A1"/><Relationship Id="rId4" Type="http://schemas.openxmlformats.org/officeDocument/2006/relationships/hyperlink" Target="#'I GS'!A1"/></Relationships>
</file>

<file path=xl/drawings/_rels/drawing29.xml.rels><?xml version="1.0" encoding="UTF-8" standalone="yes"?>
<Relationships xmlns="http://schemas.openxmlformats.org/package/2006/relationships"><Relationship Id="rId3" Type="http://schemas.openxmlformats.org/officeDocument/2006/relationships/hyperlink" Target="#'I CAS'!A1"/><Relationship Id="rId7" Type="http://schemas.openxmlformats.org/officeDocument/2006/relationships/hyperlink" Target="#I!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I CAS-CAPS-GS only'!A1"/><Relationship Id="rId5" Type="http://schemas.openxmlformats.org/officeDocument/2006/relationships/hyperlink" Target="#'I SEM'!A1"/><Relationship Id="rId4" Type="http://schemas.openxmlformats.org/officeDocument/2006/relationships/hyperlink" Target="#'I CAPS'!A1"/></Relationships>
</file>

<file path=xl/drawings/_rels/drawing3.xml.rels><?xml version="1.0" encoding="UTF-8" standalone="yes"?>
<Relationships xmlns="http://schemas.openxmlformats.org/package/2006/relationships"><Relationship Id="rId3" Type="http://schemas.openxmlformats.org/officeDocument/2006/relationships/hyperlink" Target="#'B CAS'!A1"/><Relationship Id="rId7" Type="http://schemas.openxmlformats.org/officeDocument/2006/relationships/hyperlink" Target="#'B CAS-CAPS-GS Only'!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B SEM'!A1"/><Relationship Id="rId5" Type="http://schemas.openxmlformats.org/officeDocument/2006/relationships/hyperlink" Target="#'B GS'!A1"/><Relationship Id="rId4" Type="http://schemas.openxmlformats.org/officeDocument/2006/relationships/hyperlink" Target="#'B CAPS'!A1"/></Relationships>
</file>

<file path=xl/drawings/_rels/drawing30.xml.rels><?xml version="1.0" encoding="UTF-8" standalone="yes"?>
<Relationships xmlns="http://schemas.openxmlformats.org/package/2006/relationships"><Relationship Id="rId3" Type="http://schemas.openxmlformats.org/officeDocument/2006/relationships/hyperlink" Target="#'I CAS'!A1"/><Relationship Id="rId7" Type="http://schemas.openxmlformats.org/officeDocument/2006/relationships/hyperlink" Target="#I!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I CAS-CAPS-GS only'!A1"/><Relationship Id="rId5" Type="http://schemas.openxmlformats.org/officeDocument/2006/relationships/hyperlink" Target="#'I GS'!A1"/><Relationship Id="rId4" Type="http://schemas.openxmlformats.org/officeDocument/2006/relationships/hyperlink" Target="#'I CAPS'!A1"/></Relationships>
</file>

<file path=xl/drawings/_rels/drawing31.xml.rels><?xml version="1.0" encoding="UTF-8" standalone="yes"?>
<Relationships xmlns="http://schemas.openxmlformats.org/package/2006/relationships"><Relationship Id="rId3" Type="http://schemas.openxmlformats.org/officeDocument/2006/relationships/hyperlink" Target="#'I CAS'!A1"/><Relationship Id="rId7" Type="http://schemas.openxmlformats.org/officeDocument/2006/relationships/hyperlink" Target="#I!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I SEM'!A1"/><Relationship Id="rId5" Type="http://schemas.openxmlformats.org/officeDocument/2006/relationships/hyperlink" Target="#'I GS'!A1"/><Relationship Id="rId4" Type="http://schemas.openxmlformats.org/officeDocument/2006/relationships/hyperlink" Target="#'I CAPS'!A1"/></Relationships>
</file>

<file path=xl/drawings/_rels/drawing32.xml.rels><?xml version="1.0" encoding="UTF-8" standalone="yes"?>
<Relationships xmlns="http://schemas.openxmlformats.org/package/2006/relationships"><Relationship Id="rId3" Type="http://schemas.openxmlformats.org/officeDocument/2006/relationships/hyperlink" Target="#'J CAP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J!A1"/></Relationships>
</file>

<file path=xl/drawings/_rels/drawing33.xml.rels><?xml version="1.0" encoding="UTF-8" standalone="yes"?>
<Relationships xmlns="http://schemas.openxmlformats.org/package/2006/relationships"><Relationship Id="rId3" Type="http://schemas.openxmlformats.org/officeDocument/2006/relationships/hyperlink" Target="#'J CA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J!A1"/></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le of Contents'!A1"/></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le of Contents'!A1"/></Relationships>
</file>

<file path=xl/drawings/_rels/drawing4.xml.rels><?xml version="1.0" encoding="UTF-8" standalone="yes"?>
<Relationships xmlns="http://schemas.openxmlformats.org/package/2006/relationships"><Relationship Id="rId3" Type="http://schemas.openxmlformats.org/officeDocument/2006/relationships/hyperlink" Target="#'C CA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C CAPS'!A1"/></Relationships>
</file>

<file path=xl/drawings/_rels/drawing5.xml.rels><?xml version="1.0" encoding="UTF-8" standalone="yes"?>
<Relationships xmlns="http://schemas.openxmlformats.org/package/2006/relationships"><Relationship Id="rId3" Type="http://schemas.openxmlformats.org/officeDocument/2006/relationships/hyperlink" Target="#'D CA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D CAPS'!A1"/></Relationships>
</file>

<file path=xl/drawings/_rels/drawing6.xml.rels><?xml version="1.0" encoding="UTF-8" standalone="yes"?>
<Relationships xmlns="http://schemas.openxmlformats.org/package/2006/relationships"><Relationship Id="rId3" Type="http://schemas.openxmlformats.org/officeDocument/2006/relationships/hyperlink" Target="#'E CA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E CAPS'!A1"/></Relationships>
</file>

<file path=xl/drawings/_rels/drawing7.xml.rels><?xml version="1.0" encoding="UTF-8" standalone="yes"?>
<Relationships xmlns="http://schemas.openxmlformats.org/package/2006/relationships"><Relationship Id="rId3" Type="http://schemas.openxmlformats.org/officeDocument/2006/relationships/hyperlink" Target="#'F CA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F CAPS'!A1"/></Relationships>
</file>

<file path=xl/drawings/_rels/drawing8.xml.rels><?xml version="1.0" encoding="UTF-8" standalone="yes"?>
<Relationships xmlns="http://schemas.openxmlformats.org/package/2006/relationships"><Relationship Id="rId3" Type="http://schemas.openxmlformats.org/officeDocument/2006/relationships/hyperlink" Target="#'G CAS'!A1"/><Relationship Id="rId2" Type="http://schemas.openxmlformats.org/officeDocument/2006/relationships/image" Target="../media/image1.png"/><Relationship Id="rId1" Type="http://schemas.openxmlformats.org/officeDocument/2006/relationships/hyperlink" Target="#'Table of Contents'!A1"/></Relationships>
</file>

<file path=xl/drawings/_rels/drawing9.xml.rels><?xml version="1.0" encoding="UTF-8" standalone="yes"?>
<Relationships xmlns="http://schemas.openxmlformats.org/package/2006/relationships"><Relationship Id="rId3" Type="http://schemas.openxmlformats.org/officeDocument/2006/relationships/hyperlink" Target="#'H CAS'!A1"/><Relationship Id="rId2" Type="http://schemas.openxmlformats.org/officeDocument/2006/relationships/image" Target="../media/image1.png"/><Relationship Id="rId1" Type="http://schemas.openxmlformats.org/officeDocument/2006/relationships/hyperlink" Target="#'Table of Contents'!A1"/></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180975</xdr:rowOff>
    </xdr:from>
    <xdr:to>
      <xdr:col>1</xdr:col>
      <xdr:colOff>276225</xdr:colOff>
      <xdr:row>3</xdr:row>
      <xdr:rowOff>47625</xdr:rowOff>
    </xdr:to>
    <xdr:pic>
      <xdr:nvPicPr>
        <xdr:cNvPr id="3"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114300" y="619125"/>
          <a:ext cx="371475" cy="371475"/>
        </a:xfrm>
        <a:prstGeom prst="rect">
          <a:avLst/>
        </a:prstGeom>
        <a:noFill/>
        <a:ln w="9525">
          <a:noFill/>
          <a:miter lim="800000"/>
          <a:headEnd/>
          <a:tailEnd/>
        </a:ln>
      </xdr:spPr>
    </xdr:pic>
    <xdr:clientData/>
  </xdr:twoCellAnchor>
  <xdr:twoCellAnchor>
    <xdr:from>
      <xdr:col>2</xdr:col>
      <xdr:colOff>38100</xdr:colOff>
      <xdr:row>5</xdr:row>
      <xdr:rowOff>19050</xdr:rowOff>
    </xdr:from>
    <xdr:to>
      <xdr:col>2</xdr:col>
      <xdr:colOff>200025</xdr:colOff>
      <xdr:row>5</xdr:row>
      <xdr:rowOff>180975</xdr:rowOff>
    </xdr:to>
    <xdr:sp macro="" textlink="">
      <xdr:nvSpPr>
        <xdr:cNvPr id="4" name="Oval 3">
          <a:hlinkClick xmlns:r="http://schemas.openxmlformats.org/officeDocument/2006/relationships" r:id="rId3"/>
        </xdr:cNvPr>
        <xdr:cNvSpPr/>
      </xdr:nvSpPr>
      <xdr:spPr>
        <a:xfrm>
          <a:off x="2943225" y="1362075"/>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6</xdr:row>
      <xdr:rowOff>19050</xdr:rowOff>
    </xdr:from>
    <xdr:to>
      <xdr:col>2</xdr:col>
      <xdr:colOff>200025</xdr:colOff>
      <xdr:row>6</xdr:row>
      <xdr:rowOff>180975</xdr:rowOff>
    </xdr:to>
    <xdr:sp macro="" textlink="">
      <xdr:nvSpPr>
        <xdr:cNvPr id="5" name="Oval 4">
          <a:hlinkClick xmlns:r="http://schemas.openxmlformats.org/officeDocument/2006/relationships" r:id="rId4"/>
        </xdr:cNvPr>
        <xdr:cNvSpPr/>
      </xdr:nvSpPr>
      <xdr:spPr>
        <a:xfrm>
          <a:off x="2943225" y="156210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7</xdr:row>
      <xdr:rowOff>19050</xdr:rowOff>
    </xdr:from>
    <xdr:to>
      <xdr:col>2</xdr:col>
      <xdr:colOff>200025</xdr:colOff>
      <xdr:row>7</xdr:row>
      <xdr:rowOff>180975</xdr:rowOff>
    </xdr:to>
    <xdr:sp macro="" textlink="">
      <xdr:nvSpPr>
        <xdr:cNvPr id="6" name="Oval 5">
          <a:hlinkClick xmlns:r="http://schemas.openxmlformats.org/officeDocument/2006/relationships" r:id="rId5"/>
        </xdr:cNvPr>
        <xdr:cNvSpPr/>
      </xdr:nvSpPr>
      <xdr:spPr>
        <a:xfrm>
          <a:off x="2943225" y="1762125"/>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8</xdr:row>
      <xdr:rowOff>19050</xdr:rowOff>
    </xdr:from>
    <xdr:to>
      <xdr:col>2</xdr:col>
      <xdr:colOff>200025</xdr:colOff>
      <xdr:row>8</xdr:row>
      <xdr:rowOff>180975</xdr:rowOff>
    </xdr:to>
    <xdr:sp macro="" textlink="">
      <xdr:nvSpPr>
        <xdr:cNvPr id="7" name="Oval 6">
          <a:hlinkClick xmlns:r="http://schemas.openxmlformats.org/officeDocument/2006/relationships" r:id="rId6"/>
        </xdr:cNvPr>
        <xdr:cNvSpPr/>
      </xdr:nvSpPr>
      <xdr:spPr>
        <a:xfrm>
          <a:off x="2943225" y="196215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9</xdr:row>
      <xdr:rowOff>19050</xdr:rowOff>
    </xdr:from>
    <xdr:to>
      <xdr:col>2</xdr:col>
      <xdr:colOff>200025</xdr:colOff>
      <xdr:row>9</xdr:row>
      <xdr:rowOff>180975</xdr:rowOff>
    </xdr:to>
    <xdr:sp macro="" textlink="">
      <xdr:nvSpPr>
        <xdr:cNvPr id="8" name="Oval 7">
          <a:hlinkClick xmlns:r="http://schemas.openxmlformats.org/officeDocument/2006/relationships" r:id="rId7"/>
        </xdr:cNvPr>
        <xdr:cNvSpPr/>
      </xdr:nvSpPr>
      <xdr:spPr>
        <a:xfrm>
          <a:off x="2943225" y="2162175"/>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10</xdr:row>
      <xdr:rowOff>19050</xdr:rowOff>
    </xdr:from>
    <xdr:to>
      <xdr:col>2</xdr:col>
      <xdr:colOff>200025</xdr:colOff>
      <xdr:row>10</xdr:row>
      <xdr:rowOff>180975</xdr:rowOff>
    </xdr:to>
    <xdr:sp macro="" textlink="">
      <xdr:nvSpPr>
        <xdr:cNvPr id="9" name="Oval 8">
          <a:hlinkClick xmlns:r="http://schemas.openxmlformats.org/officeDocument/2006/relationships" r:id="rId8"/>
        </xdr:cNvPr>
        <xdr:cNvSpPr/>
      </xdr:nvSpPr>
      <xdr:spPr>
        <a:xfrm>
          <a:off x="2943225" y="236220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11</xdr:row>
      <xdr:rowOff>19050</xdr:rowOff>
    </xdr:from>
    <xdr:to>
      <xdr:col>2</xdr:col>
      <xdr:colOff>200025</xdr:colOff>
      <xdr:row>11</xdr:row>
      <xdr:rowOff>180975</xdr:rowOff>
    </xdr:to>
    <xdr:sp macro="" textlink="">
      <xdr:nvSpPr>
        <xdr:cNvPr id="10" name="Oval 9">
          <a:hlinkClick xmlns:r="http://schemas.openxmlformats.org/officeDocument/2006/relationships" r:id="rId9"/>
        </xdr:cNvPr>
        <xdr:cNvSpPr/>
      </xdr:nvSpPr>
      <xdr:spPr>
        <a:xfrm>
          <a:off x="2943225" y="2562225"/>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12</xdr:row>
      <xdr:rowOff>19050</xdr:rowOff>
    </xdr:from>
    <xdr:to>
      <xdr:col>2</xdr:col>
      <xdr:colOff>200025</xdr:colOff>
      <xdr:row>12</xdr:row>
      <xdr:rowOff>180975</xdr:rowOff>
    </xdr:to>
    <xdr:sp macro="" textlink="">
      <xdr:nvSpPr>
        <xdr:cNvPr id="11" name="Oval 10">
          <a:hlinkClick xmlns:r="http://schemas.openxmlformats.org/officeDocument/2006/relationships" r:id="rId10"/>
        </xdr:cNvPr>
        <xdr:cNvSpPr/>
      </xdr:nvSpPr>
      <xdr:spPr>
        <a:xfrm>
          <a:off x="2943225" y="276225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13</xdr:row>
      <xdr:rowOff>9525</xdr:rowOff>
    </xdr:from>
    <xdr:to>
      <xdr:col>2</xdr:col>
      <xdr:colOff>200025</xdr:colOff>
      <xdr:row>13</xdr:row>
      <xdr:rowOff>171450</xdr:rowOff>
    </xdr:to>
    <xdr:sp macro="" textlink="">
      <xdr:nvSpPr>
        <xdr:cNvPr id="12" name="Oval 11">
          <a:hlinkClick xmlns:r="http://schemas.openxmlformats.org/officeDocument/2006/relationships" r:id="rId11"/>
        </xdr:cNvPr>
        <xdr:cNvSpPr/>
      </xdr:nvSpPr>
      <xdr:spPr>
        <a:xfrm>
          <a:off x="2943225" y="295275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266700</xdr:colOff>
      <xdr:row>5</xdr:row>
      <xdr:rowOff>19050</xdr:rowOff>
    </xdr:from>
    <xdr:to>
      <xdr:col>2</xdr:col>
      <xdr:colOff>428625</xdr:colOff>
      <xdr:row>5</xdr:row>
      <xdr:rowOff>180975</xdr:rowOff>
    </xdr:to>
    <xdr:sp macro="" textlink="">
      <xdr:nvSpPr>
        <xdr:cNvPr id="13" name="Oval 12">
          <a:hlinkClick xmlns:r="http://schemas.openxmlformats.org/officeDocument/2006/relationships" r:id="rId12"/>
        </xdr:cNvPr>
        <xdr:cNvSpPr/>
      </xdr:nvSpPr>
      <xdr:spPr>
        <a:xfrm>
          <a:off x="3171825" y="1362075"/>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266700</xdr:colOff>
      <xdr:row>6</xdr:row>
      <xdr:rowOff>19050</xdr:rowOff>
    </xdr:from>
    <xdr:to>
      <xdr:col>2</xdr:col>
      <xdr:colOff>428625</xdr:colOff>
      <xdr:row>6</xdr:row>
      <xdr:rowOff>180975</xdr:rowOff>
    </xdr:to>
    <xdr:sp macro="" textlink="">
      <xdr:nvSpPr>
        <xdr:cNvPr id="14" name="Oval 13">
          <a:hlinkClick xmlns:r="http://schemas.openxmlformats.org/officeDocument/2006/relationships" r:id="rId13"/>
        </xdr:cNvPr>
        <xdr:cNvSpPr/>
      </xdr:nvSpPr>
      <xdr:spPr>
        <a:xfrm>
          <a:off x="3171825" y="156210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266700</xdr:colOff>
      <xdr:row>7</xdr:row>
      <xdr:rowOff>19050</xdr:rowOff>
    </xdr:from>
    <xdr:to>
      <xdr:col>2</xdr:col>
      <xdr:colOff>428625</xdr:colOff>
      <xdr:row>7</xdr:row>
      <xdr:rowOff>180975</xdr:rowOff>
    </xdr:to>
    <xdr:sp macro="" textlink="">
      <xdr:nvSpPr>
        <xdr:cNvPr id="15" name="Oval 14">
          <a:hlinkClick xmlns:r="http://schemas.openxmlformats.org/officeDocument/2006/relationships" r:id="rId14"/>
        </xdr:cNvPr>
        <xdr:cNvSpPr/>
      </xdr:nvSpPr>
      <xdr:spPr>
        <a:xfrm>
          <a:off x="3171825" y="1762125"/>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266700</xdr:colOff>
      <xdr:row>8</xdr:row>
      <xdr:rowOff>19050</xdr:rowOff>
    </xdr:from>
    <xdr:to>
      <xdr:col>2</xdr:col>
      <xdr:colOff>428625</xdr:colOff>
      <xdr:row>8</xdr:row>
      <xdr:rowOff>180975</xdr:rowOff>
    </xdr:to>
    <xdr:sp macro="" textlink="">
      <xdr:nvSpPr>
        <xdr:cNvPr id="16" name="Oval 15">
          <a:hlinkClick xmlns:r="http://schemas.openxmlformats.org/officeDocument/2006/relationships" r:id="rId15"/>
        </xdr:cNvPr>
        <xdr:cNvSpPr/>
      </xdr:nvSpPr>
      <xdr:spPr>
        <a:xfrm>
          <a:off x="3171825" y="196215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266700</xdr:colOff>
      <xdr:row>9</xdr:row>
      <xdr:rowOff>19050</xdr:rowOff>
    </xdr:from>
    <xdr:to>
      <xdr:col>2</xdr:col>
      <xdr:colOff>428625</xdr:colOff>
      <xdr:row>9</xdr:row>
      <xdr:rowOff>180975</xdr:rowOff>
    </xdr:to>
    <xdr:sp macro="" textlink="">
      <xdr:nvSpPr>
        <xdr:cNvPr id="17" name="Oval 16">
          <a:hlinkClick xmlns:r="http://schemas.openxmlformats.org/officeDocument/2006/relationships" r:id="rId16"/>
        </xdr:cNvPr>
        <xdr:cNvSpPr/>
      </xdr:nvSpPr>
      <xdr:spPr>
        <a:xfrm>
          <a:off x="3171825" y="2162175"/>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266700</xdr:colOff>
      <xdr:row>12</xdr:row>
      <xdr:rowOff>19050</xdr:rowOff>
    </xdr:from>
    <xdr:to>
      <xdr:col>2</xdr:col>
      <xdr:colOff>428625</xdr:colOff>
      <xdr:row>12</xdr:row>
      <xdr:rowOff>180975</xdr:rowOff>
    </xdr:to>
    <xdr:sp macro="" textlink="">
      <xdr:nvSpPr>
        <xdr:cNvPr id="20" name="Oval 19">
          <a:hlinkClick xmlns:r="http://schemas.openxmlformats.org/officeDocument/2006/relationships" r:id="rId17"/>
        </xdr:cNvPr>
        <xdr:cNvSpPr/>
      </xdr:nvSpPr>
      <xdr:spPr>
        <a:xfrm>
          <a:off x="3171825" y="276225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266700</xdr:colOff>
      <xdr:row>13</xdr:row>
      <xdr:rowOff>9525</xdr:rowOff>
    </xdr:from>
    <xdr:to>
      <xdr:col>2</xdr:col>
      <xdr:colOff>428625</xdr:colOff>
      <xdr:row>13</xdr:row>
      <xdr:rowOff>171450</xdr:rowOff>
    </xdr:to>
    <xdr:sp macro="" textlink="">
      <xdr:nvSpPr>
        <xdr:cNvPr id="21" name="Oval 20">
          <a:hlinkClick xmlns:r="http://schemas.openxmlformats.org/officeDocument/2006/relationships" r:id="rId18"/>
        </xdr:cNvPr>
        <xdr:cNvSpPr/>
      </xdr:nvSpPr>
      <xdr:spPr>
        <a:xfrm>
          <a:off x="3171825" y="295275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504825</xdr:colOff>
      <xdr:row>5</xdr:row>
      <xdr:rowOff>19050</xdr:rowOff>
    </xdr:from>
    <xdr:to>
      <xdr:col>2</xdr:col>
      <xdr:colOff>666750</xdr:colOff>
      <xdr:row>5</xdr:row>
      <xdr:rowOff>180975</xdr:rowOff>
    </xdr:to>
    <xdr:sp macro="" textlink="">
      <xdr:nvSpPr>
        <xdr:cNvPr id="22" name="Oval 21">
          <a:hlinkClick xmlns:r="http://schemas.openxmlformats.org/officeDocument/2006/relationships" r:id="rId19"/>
        </xdr:cNvPr>
        <xdr:cNvSpPr/>
      </xdr:nvSpPr>
      <xdr:spPr>
        <a:xfrm>
          <a:off x="3409950" y="1362075"/>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504825</xdr:colOff>
      <xdr:row>12</xdr:row>
      <xdr:rowOff>19050</xdr:rowOff>
    </xdr:from>
    <xdr:to>
      <xdr:col>2</xdr:col>
      <xdr:colOff>666750</xdr:colOff>
      <xdr:row>12</xdr:row>
      <xdr:rowOff>180975</xdr:rowOff>
    </xdr:to>
    <xdr:sp macro="" textlink="">
      <xdr:nvSpPr>
        <xdr:cNvPr id="29" name="Oval 28">
          <a:hlinkClick xmlns:r="http://schemas.openxmlformats.org/officeDocument/2006/relationships" r:id="rId20"/>
        </xdr:cNvPr>
        <xdr:cNvSpPr/>
      </xdr:nvSpPr>
      <xdr:spPr>
        <a:xfrm>
          <a:off x="3409950" y="276225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742950</xdr:colOff>
      <xdr:row>5</xdr:row>
      <xdr:rowOff>19050</xdr:rowOff>
    </xdr:from>
    <xdr:to>
      <xdr:col>3</xdr:col>
      <xdr:colOff>38100</xdr:colOff>
      <xdr:row>5</xdr:row>
      <xdr:rowOff>180975</xdr:rowOff>
    </xdr:to>
    <xdr:sp macro="" textlink="">
      <xdr:nvSpPr>
        <xdr:cNvPr id="31" name="Oval 30">
          <a:hlinkClick xmlns:r="http://schemas.openxmlformats.org/officeDocument/2006/relationships" r:id="rId21"/>
        </xdr:cNvPr>
        <xdr:cNvSpPr/>
      </xdr:nvSpPr>
      <xdr:spPr>
        <a:xfrm>
          <a:off x="3648075" y="1362075"/>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742950</xdr:colOff>
      <xdr:row>12</xdr:row>
      <xdr:rowOff>19050</xdr:rowOff>
    </xdr:from>
    <xdr:to>
      <xdr:col>3</xdr:col>
      <xdr:colOff>38100</xdr:colOff>
      <xdr:row>12</xdr:row>
      <xdr:rowOff>180975</xdr:rowOff>
    </xdr:to>
    <xdr:sp macro="" textlink="">
      <xdr:nvSpPr>
        <xdr:cNvPr id="38" name="Oval 37">
          <a:hlinkClick xmlns:r="http://schemas.openxmlformats.org/officeDocument/2006/relationships" r:id="rId22"/>
        </xdr:cNvPr>
        <xdr:cNvSpPr/>
      </xdr:nvSpPr>
      <xdr:spPr>
        <a:xfrm>
          <a:off x="3648075" y="276225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xdr:col>
      <xdr:colOff>114300</xdr:colOff>
      <xdr:row>12</xdr:row>
      <xdr:rowOff>19050</xdr:rowOff>
    </xdr:from>
    <xdr:to>
      <xdr:col>3</xdr:col>
      <xdr:colOff>276225</xdr:colOff>
      <xdr:row>12</xdr:row>
      <xdr:rowOff>180975</xdr:rowOff>
    </xdr:to>
    <xdr:sp macro="" textlink="">
      <xdr:nvSpPr>
        <xdr:cNvPr id="40" name="Oval 39">
          <a:hlinkClick xmlns:r="http://schemas.openxmlformats.org/officeDocument/2006/relationships" r:id="rId23"/>
        </xdr:cNvPr>
        <xdr:cNvSpPr/>
      </xdr:nvSpPr>
      <xdr:spPr>
        <a:xfrm>
          <a:off x="3886200" y="276225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xdr:col>
      <xdr:colOff>2638425</xdr:colOff>
      <xdr:row>23</xdr:row>
      <xdr:rowOff>0</xdr:rowOff>
    </xdr:from>
    <xdr:to>
      <xdr:col>1</xdr:col>
      <xdr:colOff>2800350</xdr:colOff>
      <xdr:row>24</xdr:row>
      <xdr:rowOff>0</xdr:rowOff>
    </xdr:to>
    <xdr:sp macro="" textlink="">
      <xdr:nvSpPr>
        <xdr:cNvPr id="41" name="Oval 40"/>
        <xdr:cNvSpPr/>
      </xdr:nvSpPr>
      <xdr:spPr>
        <a:xfrm>
          <a:off x="2638425" y="4505325"/>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xdr:col>
      <xdr:colOff>2638425</xdr:colOff>
      <xdr:row>25</xdr:row>
      <xdr:rowOff>9525</xdr:rowOff>
    </xdr:from>
    <xdr:to>
      <xdr:col>1</xdr:col>
      <xdr:colOff>2800350</xdr:colOff>
      <xdr:row>26</xdr:row>
      <xdr:rowOff>9525</xdr:rowOff>
    </xdr:to>
    <xdr:sp macro="" textlink="">
      <xdr:nvSpPr>
        <xdr:cNvPr id="42" name="Oval 41"/>
        <xdr:cNvSpPr/>
      </xdr:nvSpPr>
      <xdr:spPr>
        <a:xfrm>
          <a:off x="2638425" y="483870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xdr:col>
      <xdr:colOff>2638425</xdr:colOff>
      <xdr:row>27</xdr:row>
      <xdr:rowOff>9525</xdr:rowOff>
    </xdr:from>
    <xdr:to>
      <xdr:col>1</xdr:col>
      <xdr:colOff>2800350</xdr:colOff>
      <xdr:row>28</xdr:row>
      <xdr:rowOff>9525</xdr:rowOff>
    </xdr:to>
    <xdr:sp macro="" textlink="">
      <xdr:nvSpPr>
        <xdr:cNvPr id="43" name="Oval 42"/>
        <xdr:cNvSpPr/>
      </xdr:nvSpPr>
      <xdr:spPr>
        <a:xfrm>
          <a:off x="2638425" y="516255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xdr:col>
      <xdr:colOff>2638425</xdr:colOff>
      <xdr:row>29</xdr:row>
      <xdr:rowOff>9525</xdr:rowOff>
    </xdr:from>
    <xdr:to>
      <xdr:col>1</xdr:col>
      <xdr:colOff>2800350</xdr:colOff>
      <xdr:row>30</xdr:row>
      <xdr:rowOff>9525</xdr:rowOff>
    </xdr:to>
    <xdr:sp macro="" textlink="">
      <xdr:nvSpPr>
        <xdr:cNvPr id="44" name="Oval 43"/>
        <xdr:cNvSpPr/>
      </xdr:nvSpPr>
      <xdr:spPr>
        <a:xfrm>
          <a:off x="2638425" y="548640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xdr:col>
      <xdr:colOff>2638425</xdr:colOff>
      <xdr:row>31</xdr:row>
      <xdr:rowOff>9525</xdr:rowOff>
    </xdr:from>
    <xdr:to>
      <xdr:col>1</xdr:col>
      <xdr:colOff>2800350</xdr:colOff>
      <xdr:row>32</xdr:row>
      <xdr:rowOff>9525</xdr:rowOff>
    </xdr:to>
    <xdr:sp macro="" textlink="">
      <xdr:nvSpPr>
        <xdr:cNvPr id="45" name="Oval 44"/>
        <xdr:cNvSpPr/>
      </xdr:nvSpPr>
      <xdr:spPr>
        <a:xfrm>
          <a:off x="2638425" y="581025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xdr:col>
      <xdr:colOff>114300</xdr:colOff>
      <xdr:row>5</xdr:row>
      <xdr:rowOff>19050</xdr:rowOff>
    </xdr:from>
    <xdr:to>
      <xdr:col>3</xdr:col>
      <xdr:colOff>276225</xdr:colOff>
      <xdr:row>5</xdr:row>
      <xdr:rowOff>180975</xdr:rowOff>
    </xdr:to>
    <xdr:sp macro="" textlink="">
      <xdr:nvSpPr>
        <xdr:cNvPr id="46" name="Oval 45">
          <a:hlinkClick xmlns:r="http://schemas.openxmlformats.org/officeDocument/2006/relationships" r:id="rId24"/>
        </xdr:cNvPr>
        <xdr:cNvSpPr/>
      </xdr:nvSpPr>
      <xdr:spPr>
        <a:xfrm>
          <a:off x="3886200" y="1362075"/>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5</xdr:row>
      <xdr:rowOff>28575</xdr:rowOff>
    </xdr:from>
    <xdr:to>
      <xdr:col>0</xdr:col>
      <xdr:colOff>180975</xdr:colOff>
      <xdr:row>5</xdr:row>
      <xdr:rowOff>190500</xdr:rowOff>
    </xdr:to>
    <xdr:sp macro="" textlink="">
      <xdr:nvSpPr>
        <xdr:cNvPr id="30" name="Oval 29">
          <a:hlinkClick xmlns:r="http://schemas.openxmlformats.org/officeDocument/2006/relationships" r:id="rId25"/>
        </xdr:cNvPr>
        <xdr:cNvSpPr/>
      </xdr:nvSpPr>
      <xdr:spPr>
        <a:xfrm>
          <a:off x="19050" y="139065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6</xdr:row>
      <xdr:rowOff>28575</xdr:rowOff>
    </xdr:from>
    <xdr:to>
      <xdr:col>0</xdr:col>
      <xdr:colOff>180975</xdr:colOff>
      <xdr:row>6</xdr:row>
      <xdr:rowOff>190500</xdr:rowOff>
    </xdr:to>
    <xdr:sp macro="" textlink="">
      <xdr:nvSpPr>
        <xdr:cNvPr id="32" name="Oval 31">
          <a:hlinkClick xmlns:r="http://schemas.openxmlformats.org/officeDocument/2006/relationships" r:id="rId26"/>
        </xdr:cNvPr>
        <xdr:cNvSpPr/>
      </xdr:nvSpPr>
      <xdr:spPr>
        <a:xfrm>
          <a:off x="19050" y="1609725"/>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7</xdr:row>
      <xdr:rowOff>28575</xdr:rowOff>
    </xdr:from>
    <xdr:to>
      <xdr:col>0</xdr:col>
      <xdr:colOff>180975</xdr:colOff>
      <xdr:row>7</xdr:row>
      <xdr:rowOff>190500</xdr:rowOff>
    </xdr:to>
    <xdr:sp macro="" textlink="">
      <xdr:nvSpPr>
        <xdr:cNvPr id="33" name="Oval 32">
          <a:hlinkClick xmlns:r="http://schemas.openxmlformats.org/officeDocument/2006/relationships" r:id="rId27"/>
        </xdr:cNvPr>
        <xdr:cNvSpPr/>
      </xdr:nvSpPr>
      <xdr:spPr>
        <a:xfrm>
          <a:off x="19050" y="182880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8</xdr:row>
      <xdr:rowOff>28575</xdr:rowOff>
    </xdr:from>
    <xdr:to>
      <xdr:col>0</xdr:col>
      <xdr:colOff>180975</xdr:colOff>
      <xdr:row>8</xdr:row>
      <xdr:rowOff>190500</xdr:rowOff>
    </xdr:to>
    <xdr:sp macro="" textlink="">
      <xdr:nvSpPr>
        <xdr:cNvPr id="34" name="Oval 33">
          <a:hlinkClick xmlns:r="http://schemas.openxmlformats.org/officeDocument/2006/relationships" r:id="rId28"/>
        </xdr:cNvPr>
        <xdr:cNvSpPr/>
      </xdr:nvSpPr>
      <xdr:spPr>
        <a:xfrm>
          <a:off x="19050" y="2047875"/>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9</xdr:row>
      <xdr:rowOff>28575</xdr:rowOff>
    </xdr:from>
    <xdr:to>
      <xdr:col>0</xdr:col>
      <xdr:colOff>180975</xdr:colOff>
      <xdr:row>9</xdr:row>
      <xdr:rowOff>190500</xdr:rowOff>
    </xdr:to>
    <xdr:sp macro="" textlink="">
      <xdr:nvSpPr>
        <xdr:cNvPr id="35" name="Oval 34">
          <a:hlinkClick xmlns:r="http://schemas.openxmlformats.org/officeDocument/2006/relationships" r:id="rId29"/>
        </xdr:cNvPr>
        <xdr:cNvSpPr/>
      </xdr:nvSpPr>
      <xdr:spPr>
        <a:xfrm>
          <a:off x="19050" y="2266950"/>
          <a:ext cx="161925" cy="161925"/>
        </a:xfrm>
        <a:prstGeom prst="ellipse">
          <a:avLst/>
        </a:prstGeom>
        <a:solidFill>
          <a:schemeClr val="tx1">
            <a:lumMod val="50000"/>
            <a:lumOff val="5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10</xdr:row>
      <xdr:rowOff>28575</xdr:rowOff>
    </xdr:from>
    <xdr:to>
      <xdr:col>0</xdr:col>
      <xdr:colOff>180975</xdr:colOff>
      <xdr:row>10</xdr:row>
      <xdr:rowOff>190500</xdr:rowOff>
    </xdr:to>
    <xdr:sp macro="" textlink="">
      <xdr:nvSpPr>
        <xdr:cNvPr id="36" name="Oval 35">
          <a:hlinkClick xmlns:r="http://schemas.openxmlformats.org/officeDocument/2006/relationships" r:id="rId30"/>
        </xdr:cNvPr>
        <xdr:cNvSpPr/>
      </xdr:nvSpPr>
      <xdr:spPr>
        <a:xfrm>
          <a:off x="19050" y="2486025"/>
          <a:ext cx="161925" cy="161925"/>
        </a:xfrm>
        <a:prstGeom prst="ellipse">
          <a:avLst/>
        </a:prstGeom>
        <a:solidFill>
          <a:schemeClr val="tx1">
            <a:lumMod val="50000"/>
            <a:lumOff val="5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11</xdr:row>
      <xdr:rowOff>28575</xdr:rowOff>
    </xdr:from>
    <xdr:to>
      <xdr:col>0</xdr:col>
      <xdr:colOff>180975</xdr:colOff>
      <xdr:row>11</xdr:row>
      <xdr:rowOff>190500</xdr:rowOff>
    </xdr:to>
    <xdr:sp macro="" textlink="">
      <xdr:nvSpPr>
        <xdr:cNvPr id="37" name="Oval 36">
          <a:hlinkClick xmlns:r="http://schemas.openxmlformats.org/officeDocument/2006/relationships" r:id="rId31"/>
        </xdr:cNvPr>
        <xdr:cNvSpPr/>
      </xdr:nvSpPr>
      <xdr:spPr>
        <a:xfrm>
          <a:off x="19050" y="270510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12</xdr:row>
      <xdr:rowOff>28575</xdr:rowOff>
    </xdr:from>
    <xdr:to>
      <xdr:col>0</xdr:col>
      <xdr:colOff>180975</xdr:colOff>
      <xdr:row>12</xdr:row>
      <xdr:rowOff>190500</xdr:rowOff>
    </xdr:to>
    <xdr:sp macro="" textlink="">
      <xdr:nvSpPr>
        <xdr:cNvPr id="39" name="Oval 38">
          <a:hlinkClick xmlns:r="http://schemas.openxmlformats.org/officeDocument/2006/relationships" r:id="rId32"/>
        </xdr:cNvPr>
        <xdr:cNvSpPr/>
      </xdr:nvSpPr>
      <xdr:spPr>
        <a:xfrm>
          <a:off x="19050" y="2924175"/>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13</xdr:row>
      <xdr:rowOff>28575</xdr:rowOff>
    </xdr:from>
    <xdr:to>
      <xdr:col>0</xdr:col>
      <xdr:colOff>180975</xdr:colOff>
      <xdr:row>13</xdr:row>
      <xdr:rowOff>190500</xdr:rowOff>
    </xdr:to>
    <xdr:sp macro="" textlink="">
      <xdr:nvSpPr>
        <xdr:cNvPr id="47" name="Oval 46">
          <a:hlinkClick xmlns:r="http://schemas.openxmlformats.org/officeDocument/2006/relationships" r:id="rId33"/>
        </xdr:cNvPr>
        <xdr:cNvSpPr/>
      </xdr:nvSpPr>
      <xdr:spPr>
        <a:xfrm>
          <a:off x="19050" y="314325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15</xdr:row>
      <xdr:rowOff>28575</xdr:rowOff>
    </xdr:from>
    <xdr:to>
      <xdr:col>0</xdr:col>
      <xdr:colOff>180975</xdr:colOff>
      <xdr:row>15</xdr:row>
      <xdr:rowOff>190500</xdr:rowOff>
    </xdr:to>
    <xdr:sp macro="" textlink="">
      <xdr:nvSpPr>
        <xdr:cNvPr id="48" name="Oval 47">
          <a:hlinkClick xmlns:r="http://schemas.openxmlformats.org/officeDocument/2006/relationships" r:id="rId34"/>
        </xdr:cNvPr>
        <xdr:cNvSpPr/>
      </xdr:nvSpPr>
      <xdr:spPr>
        <a:xfrm>
          <a:off x="19050" y="358140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16</xdr:row>
      <xdr:rowOff>28575</xdr:rowOff>
    </xdr:from>
    <xdr:to>
      <xdr:col>0</xdr:col>
      <xdr:colOff>180975</xdr:colOff>
      <xdr:row>16</xdr:row>
      <xdr:rowOff>190500</xdr:rowOff>
    </xdr:to>
    <xdr:sp macro="" textlink="">
      <xdr:nvSpPr>
        <xdr:cNvPr id="49" name="Oval 48">
          <a:hlinkClick xmlns:r="http://schemas.openxmlformats.org/officeDocument/2006/relationships" r:id="rId35"/>
        </xdr:cNvPr>
        <xdr:cNvSpPr/>
      </xdr:nvSpPr>
      <xdr:spPr>
        <a:xfrm>
          <a:off x="19050" y="3800475"/>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4</xdr:row>
      <xdr:rowOff>28575</xdr:rowOff>
    </xdr:from>
    <xdr:to>
      <xdr:col>0</xdr:col>
      <xdr:colOff>180975</xdr:colOff>
      <xdr:row>4</xdr:row>
      <xdr:rowOff>190500</xdr:rowOff>
    </xdr:to>
    <xdr:sp macro="" textlink="">
      <xdr:nvSpPr>
        <xdr:cNvPr id="50" name="Oval 49">
          <a:hlinkClick xmlns:r="http://schemas.openxmlformats.org/officeDocument/2006/relationships" r:id="rId36"/>
        </xdr:cNvPr>
        <xdr:cNvSpPr/>
      </xdr:nvSpPr>
      <xdr:spPr>
        <a:xfrm>
          <a:off x="19050" y="1171575"/>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xdr:col>
      <xdr:colOff>2638425</xdr:colOff>
      <xdr:row>21</xdr:row>
      <xdr:rowOff>9525</xdr:rowOff>
    </xdr:from>
    <xdr:to>
      <xdr:col>1</xdr:col>
      <xdr:colOff>2800350</xdr:colOff>
      <xdr:row>22</xdr:row>
      <xdr:rowOff>9525</xdr:rowOff>
    </xdr:to>
    <xdr:sp macro="" textlink="">
      <xdr:nvSpPr>
        <xdr:cNvPr id="52" name="Oval 51"/>
        <xdr:cNvSpPr/>
      </xdr:nvSpPr>
      <xdr:spPr>
        <a:xfrm>
          <a:off x="2847975" y="440055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114300</xdr:colOff>
      <xdr:row>0</xdr:row>
      <xdr:rowOff>0</xdr:rowOff>
    </xdr:from>
    <xdr:to>
      <xdr:col>11</xdr:col>
      <xdr:colOff>485775</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143625" y="0"/>
          <a:ext cx="371475" cy="371475"/>
        </a:xfrm>
        <a:prstGeom prst="rect">
          <a:avLst/>
        </a:prstGeom>
        <a:noFill/>
        <a:ln w="9525">
          <a:noFill/>
          <a:miter lim="800000"/>
          <a:headEnd/>
          <a:tailEnd/>
        </a:ln>
      </xdr:spPr>
    </xdr:pic>
    <xdr:clientData/>
  </xdr:twoCellAnchor>
  <xdr:twoCellAnchor>
    <xdr:from>
      <xdr:col>12</xdr:col>
      <xdr:colOff>247650</xdr:colOff>
      <xdr:row>0</xdr:row>
      <xdr:rowOff>0</xdr:rowOff>
    </xdr:from>
    <xdr:to>
      <xdr:col>12</xdr:col>
      <xdr:colOff>409575</xdr:colOff>
      <xdr:row>0</xdr:row>
      <xdr:rowOff>161925</xdr:rowOff>
    </xdr:to>
    <xdr:sp macro="" textlink="">
      <xdr:nvSpPr>
        <xdr:cNvPr id="3" name="Oval 2">
          <a:hlinkClick xmlns:r="http://schemas.openxmlformats.org/officeDocument/2006/relationships" r:id="rId3"/>
        </xdr:cNvPr>
        <xdr:cNvSpPr/>
      </xdr:nvSpPr>
      <xdr:spPr>
        <a:xfrm>
          <a:off x="688657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12</xdr:col>
      <xdr:colOff>476250</xdr:colOff>
      <xdr:row>0</xdr:row>
      <xdr:rowOff>0</xdr:rowOff>
    </xdr:from>
    <xdr:to>
      <xdr:col>13</xdr:col>
      <xdr:colOff>28575</xdr:colOff>
      <xdr:row>0</xdr:row>
      <xdr:rowOff>161925</xdr:rowOff>
    </xdr:to>
    <xdr:sp macro="" textlink="">
      <xdr:nvSpPr>
        <xdr:cNvPr id="4" name="Oval 3">
          <a:hlinkClick xmlns:r="http://schemas.openxmlformats.org/officeDocument/2006/relationships" r:id="rId4"/>
        </xdr:cNvPr>
        <xdr:cNvSpPr/>
      </xdr:nvSpPr>
      <xdr:spPr>
        <a:xfrm>
          <a:off x="711517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104775</xdr:colOff>
      <xdr:row>0</xdr:row>
      <xdr:rowOff>0</xdr:rowOff>
    </xdr:from>
    <xdr:to>
      <xdr:col>13</xdr:col>
      <xdr:colOff>266700</xdr:colOff>
      <xdr:row>0</xdr:row>
      <xdr:rowOff>161925</xdr:rowOff>
    </xdr:to>
    <xdr:sp macro="" textlink="">
      <xdr:nvSpPr>
        <xdr:cNvPr id="5" name="Oval 4">
          <a:hlinkClick xmlns:r="http://schemas.openxmlformats.org/officeDocument/2006/relationships" r:id="rId5"/>
        </xdr:cNvPr>
        <xdr:cNvSpPr/>
      </xdr:nvSpPr>
      <xdr:spPr>
        <a:xfrm>
          <a:off x="7353300" y="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342900</xdr:colOff>
      <xdr:row>0</xdr:row>
      <xdr:rowOff>0</xdr:rowOff>
    </xdr:from>
    <xdr:to>
      <xdr:col>13</xdr:col>
      <xdr:colOff>504825</xdr:colOff>
      <xdr:row>0</xdr:row>
      <xdr:rowOff>161925</xdr:rowOff>
    </xdr:to>
    <xdr:sp macro="" textlink="">
      <xdr:nvSpPr>
        <xdr:cNvPr id="6" name="Oval 5">
          <a:hlinkClick xmlns:r="http://schemas.openxmlformats.org/officeDocument/2006/relationships" r:id="rId6"/>
        </xdr:cNvPr>
        <xdr:cNvSpPr/>
      </xdr:nvSpPr>
      <xdr:spPr>
        <a:xfrm>
          <a:off x="7591425" y="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581025</xdr:colOff>
      <xdr:row>0</xdr:row>
      <xdr:rowOff>0</xdr:rowOff>
    </xdr:from>
    <xdr:to>
      <xdr:col>14</xdr:col>
      <xdr:colOff>133350</xdr:colOff>
      <xdr:row>0</xdr:row>
      <xdr:rowOff>161925</xdr:rowOff>
    </xdr:to>
    <xdr:sp macro="" textlink="">
      <xdr:nvSpPr>
        <xdr:cNvPr id="7" name="Oval 6">
          <a:hlinkClick xmlns:r="http://schemas.openxmlformats.org/officeDocument/2006/relationships" r:id="rId7"/>
        </xdr:cNvPr>
        <xdr:cNvSpPr/>
      </xdr:nvSpPr>
      <xdr:spPr>
        <a:xfrm>
          <a:off x="7829550" y="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352425</xdr:colOff>
      <xdr:row>0</xdr:row>
      <xdr:rowOff>0</xdr:rowOff>
    </xdr:from>
    <xdr:to>
      <xdr:col>5</xdr:col>
      <xdr:colOff>723900</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810375" y="0"/>
          <a:ext cx="371475" cy="371475"/>
        </a:xfrm>
        <a:prstGeom prst="rect">
          <a:avLst/>
        </a:prstGeom>
        <a:noFill/>
        <a:ln w="9525">
          <a:noFill/>
          <a:miter lim="800000"/>
          <a:headEnd/>
          <a:tailEnd/>
        </a:ln>
      </xdr:spPr>
    </xdr:pic>
    <xdr:clientData/>
  </xdr:twoCellAnchor>
  <xdr:twoCellAnchor>
    <xdr:from>
      <xdr:col>6</xdr:col>
      <xdr:colOff>257175</xdr:colOff>
      <xdr:row>0</xdr:row>
      <xdr:rowOff>0</xdr:rowOff>
    </xdr:from>
    <xdr:to>
      <xdr:col>6</xdr:col>
      <xdr:colOff>419100</xdr:colOff>
      <xdr:row>0</xdr:row>
      <xdr:rowOff>161925</xdr:rowOff>
    </xdr:to>
    <xdr:sp macro="" textlink="">
      <xdr:nvSpPr>
        <xdr:cNvPr id="3" name="Oval 2">
          <a:hlinkClick xmlns:r="http://schemas.openxmlformats.org/officeDocument/2006/relationships" r:id="rId3"/>
        </xdr:cNvPr>
        <xdr:cNvSpPr/>
      </xdr:nvSpPr>
      <xdr:spPr>
        <a:xfrm>
          <a:off x="785812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6</xdr:col>
      <xdr:colOff>485775</xdr:colOff>
      <xdr:row>0</xdr:row>
      <xdr:rowOff>0</xdr:rowOff>
    </xdr:from>
    <xdr:to>
      <xdr:col>6</xdr:col>
      <xdr:colOff>647700</xdr:colOff>
      <xdr:row>0</xdr:row>
      <xdr:rowOff>161925</xdr:rowOff>
    </xdr:to>
    <xdr:sp macro="" textlink="">
      <xdr:nvSpPr>
        <xdr:cNvPr id="4" name="Oval 3">
          <a:hlinkClick xmlns:r="http://schemas.openxmlformats.org/officeDocument/2006/relationships" r:id="rId4"/>
        </xdr:cNvPr>
        <xdr:cNvSpPr/>
      </xdr:nvSpPr>
      <xdr:spPr>
        <a:xfrm>
          <a:off x="808672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123825</xdr:colOff>
      <xdr:row>0</xdr:row>
      <xdr:rowOff>0</xdr:rowOff>
    </xdr:from>
    <xdr:to>
      <xdr:col>6</xdr:col>
      <xdr:colOff>495300</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143625" y="0"/>
          <a:ext cx="371475" cy="371475"/>
        </a:xfrm>
        <a:prstGeom prst="rect">
          <a:avLst/>
        </a:prstGeom>
        <a:noFill/>
        <a:ln w="9525">
          <a:noFill/>
          <a:miter lim="800000"/>
          <a:headEnd/>
          <a:tailEnd/>
        </a:ln>
      </xdr:spPr>
    </xdr:pic>
    <xdr:clientData/>
  </xdr:twoCellAnchor>
  <xdr:twoCellAnchor>
    <xdr:from>
      <xdr:col>7</xdr:col>
      <xdr:colOff>0</xdr:colOff>
      <xdr:row>0</xdr:row>
      <xdr:rowOff>0</xdr:rowOff>
    </xdr:from>
    <xdr:to>
      <xdr:col>7</xdr:col>
      <xdr:colOff>161925</xdr:colOff>
      <xdr:row>0</xdr:row>
      <xdr:rowOff>161925</xdr:rowOff>
    </xdr:to>
    <xdr:sp macro="" textlink="">
      <xdr:nvSpPr>
        <xdr:cNvPr id="9" name="Oval 8">
          <a:hlinkClick xmlns:r="http://schemas.openxmlformats.org/officeDocument/2006/relationships" r:id="rId3"/>
        </xdr:cNvPr>
        <xdr:cNvSpPr/>
      </xdr:nvSpPr>
      <xdr:spPr>
        <a:xfrm>
          <a:off x="6629400"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7</xdr:col>
      <xdr:colOff>466725</xdr:colOff>
      <xdr:row>0</xdr:row>
      <xdr:rowOff>0</xdr:rowOff>
    </xdr:from>
    <xdr:to>
      <xdr:col>8</xdr:col>
      <xdr:colOff>19050</xdr:colOff>
      <xdr:row>0</xdr:row>
      <xdr:rowOff>161925</xdr:rowOff>
    </xdr:to>
    <xdr:sp macro="" textlink="">
      <xdr:nvSpPr>
        <xdr:cNvPr id="16" name="Oval 15">
          <a:hlinkClick xmlns:r="http://schemas.openxmlformats.org/officeDocument/2006/relationships" r:id="rId4"/>
        </xdr:cNvPr>
        <xdr:cNvSpPr/>
      </xdr:nvSpPr>
      <xdr:spPr>
        <a:xfrm>
          <a:off x="709612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95250</xdr:colOff>
      <xdr:row>0</xdr:row>
      <xdr:rowOff>0</xdr:rowOff>
    </xdr:from>
    <xdr:to>
      <xdr:col>8</xdr:col>
      <xdr:colOff>257175</xdr:colOff>
      <xdr:row>0</xdr:row>
      <xdr:rowOff>161925</xdr:rowOff>
    </xdr:to>
    <xdr:sp macro="" textlink="">
      <xdr:nvSpPr>
        <xdr:cNvPr id="17" name="Oval 16">
          <a:hlinkClick xmlns:r="http://schemas.openxmlformats.org/officeDocument/2006/relationships" r:id="rId5"/>
        </xdr:cNvPr>
        <xdr:cNvSpPr/>
      </xdr:nvSpPr>
      <xdr:spPr>
        <a:xfrm>
          <a:off x="7334250" y="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333375</xdr:colOff>
      <xdr:row>0</xdr:row>
      <xdr:rowOff>0</xdr:rowOff>
    </xdr:from>
    <xdr:to>
      <xdr:col>8</xdr:col>
      <xdr:colOff>495300</xdr:colOff>
      <xdr:row>0</xdr:row>
      <xdr:rowOff>161925</xdr:rowOff>
    </xdr:to>
    <xdr:sp macro="" textlink="">
      <xdr:nvSpPr>
        <xdr:cNvPr id="18" name="Oval 17">
          <a:hlinkClick xmlns:r="http://schemas.openxmlformats.org/officeDocument/2006/relationships" r:id="rId6"/>
        </xdr:cNvPr>
        <xdr:cNvSpPr/>
      </xdr:nvSpPr>
      <xdr:spPr>
        <a:xfrm>
          <a:off x="7572375" y="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571500</xdr:colOff>
      <xdr:row>0</xdr:row>
      <xdr:rowOff>0</xdr:rowOff>
    </xdr:from>
    <xdr:to>
      <xdr:col>9</xdr:col>
      <xdr:colOff>123825</xdr:colOff>
      <xdr:row>0</xdr:row>
      <xdr:rowOff>161925</xdr:rowOff>
    </xdr:to>
    <xdr:sp macro="" textlink="">
      <xdr:nvSpPr>
        <xdr:cNvPr id="19" name="Oval 18">
          <a:hlinkClick xmlns:r="http://schemas.openxmlformats.org/officeDocument/2006/relationships" r:id="rId7"/>
        </xdr:cNvPr>
        <xdr:cNvSpPr/>
      </xdr:nvSpPr>
      <xdr:spPr>
        <a:xfrm>
          <a:off x="7810500" y="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123825</xdr:colOff>
      <xdr:row>0</xdr:row>
      <xdr:rowOff>0</xdr:rowOff>
    </xdr:from>
    <xdr:to>
      <xdr:col>6</xdr:col>
      <xdr:colOff>495300</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143625" y="0"/>
          <a:ext cx="371475" cy="371475"/>
        </a:xfrm>
        <a:prstGeom prst="rect">
          <a:avLst/>
        </a:prstGeom>
        <a:noFill/>
        <a:ln w="9525">
          <a:noFill/>
          <a:miter lim="800000"/>
          <a:headEnd/>
          <a:tailEnd/>
        </a:ln>
      </xdr:spPr>
    </xdr:pic>
    <xdr:clientData/>
  </xdr:twoCellAnchor>
  <xdr:twoCellAnchor>
    <xdr:from>
      <xdr:col>7</xdr:col>
      <xdr:colOff>0</xdr:colOff>
      <xdr:row>0</xdr:row>
      <xdr:rowOff>0</xdr:rowOff>
    </xdr:from>
    <xdr:to>
      <xdr:col>7</xdr:col>
      <xdr:colOff>161925</xdr:colOff>
      <xdr:row>0</xdr:row>
      <xdr:rowOff>161925</xdr:rowOff>
    </xdr:to>
    <xdr:sp macro="" textlink="">
      <xdr:nvSpPr>
        <xdr:cNvPr id="8" name="Oval 7">
          <a:hlinkClick xmlns:r="http://schemas.openxmlformats.org/officeDocument/2006/relationships" r:id="rId3"/>
        </xdr:cNvPr>
        <xdr:cNvSpPr/>
      </xdr:nvSpPr>
      <xdr:spPr>
        <a:xfrm>
          <a:off x="6629400"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7</xdr:col>
      <xdr:colOff>238125</xdr:colOff>
      <xdr:row>0</xdr:row>
      <xdr:rowOff>0</xdr:rowOff>
    </xdr:from>
    <xdr:to>
      <xdr:col>7</xdr:col>
      <xdr:colOff>400050</xdr:colOff>
      <xdr:row>0</xdr:row>
      <xdr:rowOff>161925</xdr:rowOff>
    </xdr:to>
    <xdr:sp macro="" textlink="">
      <xdr:nvSpPr>
        <xdr:cNvPr id="9" name="Oval 8">
          <a:hlinkClick xmlns:r="http://schemas.openxmlformats.org/officeDocument/2006/relationships" r:id="rId4"/>
        </xdr:cNvPr>
        <xdr:cNvSpPr/>
      </xdr:nvSpPr>
      <xdr:spPr>
        <a:xfrm>
          <a:off x="686752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95250</xdr:colOff>
      <xdr:row>0</xdr:row>
      <xdr:rowOff>0</xdr:rowOff>
    </xdr:from>
    <xdr:to>
      <xdr:col>8</xdr:col>
      <xdr:colOff>257175</xdr:colOff>
      <xdr:row>0</xdr:row>
      <xdr:rowOff>161925</xdr:rowOff>
    </xdr:to>
    <xdr:sp macro="" textlink="">
      <xdr:nvSpPr>
        <xdr:cNvPr id="11" name="Oval 10">
          <a:hlinkClick xmlns:r="http://schemas.openxmlformats.org/officeDocument/2006/relationships" r:id="rId5"/>
        </xdr:cNvPr>
        <xdr:cNvSpPr/>
      </xdr:nvSpPr>
      <xdr:spPr>
        <a:xfrm>
          <a:off x="7334250" y="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333375</xdr:colOff>
      <xdr:row>0</xdr:row>
      <xdr:rowOff>0</xdr:rowOff>
    </xdr:from>
    <xdr:to>
      <xdr:col>8</xdr:col>
      <xdr:colOff>495300</xdr:colOff>
      <xdr:row>0</xdr:row>
      <xdr:rowOff>161925</xdr:rowOff>
    </xdr:to>
    <xdr:sp macro="" textlink="">
      <xdr:nvSpPr>
        <xdr:cNvPr id="12" name="Oval 11">
          <a:hlinkClick xmlns:r="http://schemas.openxmlformats.org/officeDocument/2006/relationships" r:id="rId6"/>
        </xdr:cNvPr>
        <xdr:cNvSpPr/>
      </xdr:nvSpPr>
      <xdr:spPr>
        <a:xfrm>
          <a:off x="7572375" y="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571500</xdr:colOff>
      <xdr:row>0</xdr:row>
      <xdr:rowOff>0</xdr:rowOff>
    </xdr:from>
    <xdr:to>
      <xdr:col>9</xdr:col>
      <xdr:colOff>123825</xdr:colOff>
      <xdr:row>0</xdr:row>
      <xdr:rowOff>161925</xdr:rowOff>
    </xdr:to>
    <xdr:sp macro="" textlink="">
      <xdr:nvSpPr>
        <xdr:cNvPr id="13" name="Oval 12">
          <a:hlinkClick xmlns:r="http://schemas.openxmlformats.org/officeDocument/2006/relationships" r:id="rId7"/>
        </xdr:cNvPr>
        <xdr:cNvSpPr/>
      </xdr:nvSpPr>
      <xdr:spPr>
        <a:xfrm>
          <a:off x="7810500" y="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133350</xdr:colOff>
      <xdr:row>0</xdr:row>
      <xdr:rowOff>0</xdr:rowOff>
    </xdr:from>
    <xdr:to>
      <xdr:col>6</xdr:col>
      <xdr:colOff>504825</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153150" y="0"/>
          <a:ext cx="371475" cy="371475"/>
        </a:xfrm>
        <a:prstGeom prst="rect">
          <a:avLst/>
        </a:prstGeom>
        <a:noFill/>
        <a:ln w="9525">
          <a:noFill/>
          <a:miter lim="800000"/>
          <a:headEnd/>
          <a:tailEnd/>
        </a:ln>
      </xdr:spPr>
    </xdr:pic>
    <xdr:clientData/>
  </xdr:twoCellAnchor>
  <xdr:twoCellAnchor>
    <xdr:from>
      <xdr:col>7</xdr:col>
      <xdr:colOff>0</xdr:colOff>
      <xdr:row>0</xdr:row>
      <xdr:rowOff>0</xdr:rowOff>
    </xdr:from>
    <xdr:to>
      <xdr:col>7</xdr:col>
      <xdr:colOff>161925</xdr:colOff>
      <xdr:row>0</xdr:row>
      <xdr:rowOff>161925</xdr:rowOff>
    </xdr:to>
    <xdr:sp macro="" textlink="">
      <xdr:nvSpPr>
        <xdr:cNvPr id="8" name="Oval 7">
          <a:hlinkClick xmlns:r="http://schemas.openxmlformats.org/officeDocument/2006/relationships" r:id="rId3"/>
        </xdr:cNvPr>
        <xdr:cNvSpPr/>
      </xdr:nvSpPr>
      <xdr:spPr>
        <a:xfrm>
          <a:off x="6629400"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7</xdr:col>
      <xdr:colOff>238125</xdr:colOff>
      <xdr:row>0</xdr:row>
      <xdr:rowOff>0</xdr:rowOff>
    </xdr:from>
    <xdr:to>
      <xdr:col>7</xdr:col>
      <xdr:colOff>400050</xdr:colOff>
      <xdr:row>0</xdr:row>
      <xdr:rowOff>161925</xdr:rowOff>
    </xdr:to>
    <xdr:sp macro="" textlink="">
      <xdr:nvSpPr>
        <xdr:cNvPr id="9" name="Oval 8">
          <a:hlinkClick xmlns:r="http://schemas.openxmlformats.org/officeDocument/2006/relationships" r:id="rId4"/>
        </xdr:cNvPr>
        <xdr:cNvSpPr/>
      </xdr:nvSpPr>
      <xdr:spPr>
        <a:xfrm>
          <a:off x="686752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7</xdr:col>
      <xdr:colOff>466725</xdr:colOff>
      <xdr:row>0</xdr:row>
      <xdr:rowOff>0</xdr:rowOff>
    </xdr:from>
    <xdr:to>
      <xdr:col>8</xdr:col>
      <xdr:colOff>19050</xdr:colOff>
      <xdr:row>0</xdr:row>
      <xdr:rowOff>161925</xdr:rowOff>
    </xdr:to>
    <xdr:sp macro="" textlink="">
      <xdr:nvSpPr>
        <xdr:cNvPr id="10" name="Oval 9">
          <a:hlinkClick xmlns:r="http://schemas.openxmlformats.org/officeDocument/2006/relationships" r:id="rId5"/>
        </xdr:cNvPr>
        <xdr:cNvSpPr/>
      </xdr:nvSpPr>
      <xdr:spPr>
        <a:xfrm>
          <a:off x="709612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333375</xdr:colOff>
      <xdr:row>0</xdr:row>
      <xdr:rowOff>0</xdr:rowOff>
    </xdr:from>
    <xdr:to>
      <xdr:col>8</xdr:col>
      <xdr:colOff>495300</xdr:colOff>
      <xdr:row>0</xdr:row>
      <xdr:rowOff>161925</xdr:rowOff>
    </xdr:to>
    <xdr:sp macro="" textlink="">
      <xdr:nvSpPr>
        <xdr:cNvPr id="12" name="Oval 11">
          <a:hlinkClick xmlns:r="http://schemas.openxmlformats.org/officeDocument/2006/relationships" r:id="rId6"/>
        </xdr:cNvPr>
        <xdr:cNvSpPr/>
      </xdr:nvSpPr>
      <xdr:spPr>
        <a:xfrm>
          <a:off x="7572375" y="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571500</xdr:colOff>
      <xdr:row>0</xdr:row>
      <xdr:rowOff>0</xdr:rowOff>
    </xdr:from>
    <xdr:to>
      <xdr:col>9</xdr:col>
      <xdr:colOff>123825</xdr:colOff>
      <xdr:row>0</xdr:row>
      <xdr:rowOff>161925</xdr:rowOff>
    </xdr:to>
    <xdr:sp macro="" textlink="">
      <xdr:nvSpPr>
        <xdr:cNvPr id="13" name="Oval 12">
          <a:hlinkClick xmlns:r="http://schemas.openxmlformats.org/officeDocument/2006/relationships" r:id="rId7"/>
        </xdr:cNvPr>
        <xdr:cNvSpPr/>
      </xdr:nvSpPr>
      <xdr:spPr>
        <a:xfrm>
          <a:off x="7810500" y="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114300</xdr:colOff>
      <xdr:row>0</xdr:row>
      <xdr:rowOff>0</xdr:rowOff>
    </xdr:from>
    <xdr:to>
      <xdr:col>6</xdr:col>
      <xdr:colOff>485775</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134100" y="0"/>
          <a:ext cx="371475" cy="371475"/>
        </a:xfrm>
        <a:prstGeom prst="rect">
          <a:avLst/>
        </a:prstGeom>
        <a:noFill/>
        <a:ln w="9525">
          <a:noFill/>
          <a:miter lim="800000"/>
          <a:headEnd/>
          <a:tailEnd/>
        </a:ln>
      </xdr:spPr>
    </xdr:pic>
    <xdr:clientData/>
  </xdr:twoCellAnchor>
  <xdr:twoCellAnchor>
    <xdr:from>
      <xdr:col>7</xdr:col>
      <xdr:colOff>0</xdr:colOff>
      <xdr:row>0</xdr:row>
      <xdr:rowOff>0</xdr:rowOff>
    </xdr:from>
    <xdr:to>
      <xdr:col>7</xdr:col>
      <xdr:colOff>161925</xdr:colOff>
      <xdr:row>0</xdr:row>
      <xdr:rowOff>161925</xdr:rowOff>
    </xdr:to>
    <xdr:sp macro="" textlink="">
      <xdr:nvSpPr>
        <xdr:cNvPr id="8" name="Oval 7">
          <a:hlinkClick xmlns:r="http://schemas.openxmlformats.org/officeDocument/2006/relationships" r:id="rId3"/>
        </xdr:cNvPr>
        <xdr:cNvSpPr/>
      </xdr:nvSpPr>
      <xdr:spPr>
        <a:xfrm>
          <a:off x="6629400"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7</xdr:col>
      <xdr:colOff>238125</xdr:colOff>
      <xdr:row>0</xdr:row>
      <xdr:rowOff>0</xdr:rowOff>
    </xdr:from>
    <xdr:to>
      <xdr:col>7</xdr:col>
      <xdr:colOff>400050</xdr:colOff>
      <xdr:row>0</xdr:row>
      <xdr:rowOff>161925</xdr:rowOff>
    </xdr:to>
    <xdr:sp macro="" textlink="">
      <xdr:nvSpPr>
        <xdr:cNvPr id="9" name="Oval 8">
          <a:hlinkClick xmlns:r="http://schemas.openxmlformats.org/officeDocument/2006/relationships" r:id="rId4"/>
        </xdr:cNvPr>
        <xdr:cNvSpPr/>
      </xdr:nvSpPr>
      <xdr:spPr>
        <a:xfrm>
          <a:off x="686752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7</xdr:col>
      <xdr:colOff>466725</xdr:colOff>
      <xdr:row>0</xdr:row>
      <xdr:rowOff>0</xdr:rowOff>
    </xdr:from>
    <xdr:to>
      <xdr:col>8</xdr:col>
      <xdr:colOff>19050</xdr:colOff>
      <xdr:row>0</xdr:row>
      <xdr:rowOff>161925</xdr:rowOff>
    </xdr:to>
    <xdr:sp macro="" textlink="">
      <xdr:nvSpPr>
        <xdr:cNvPr id="10" name="Oval 9">
          <a:hlinkClick xmlns:r="http://schemas.openxmlformats.org/officeDocument/2006/relationships" r:id="rId5"/>
        </xdr:cNvPr>
        <xdr:cNvSpPr/>
      </xdr:nvSpPr>
      <xdr:spPr>
        <a:xfrm>
          <a:off x="709612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95250</xdr:colOff>
      <xdr:row>0</xdr:row>
      <xdr:rowOff>0</xdr:rowOff>
    </xdr:from>
    <xdr:to>
      <xdr:col>8</xdr:col>
      <xdr:colOff>257175</xdr:colOff>
      <xdr:row>0</xdr:row>
      <xdr:rowOff>161925</xdr:rowOff>
    </xdr:to>
    <xdr:sp macro="" textlink="">
      <xdr:nvSpPr>
        <xdr:cNvPr id="11" name="Oval 10">
          <a:hlinkClick xmlns:r="http://schemas.openxmlformats.org/officeDocument/2006/relationships" r:id="rId6"/>
        </xdr:cNvPr>
        <xdr:cNvSpPr/>
      </xdr:nvSpPr>
      <xdr:spPr>
        <a:xfrm>
          <a:off x="7334250" y="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571500</xdr:colOff>
      <xdr:row>0</xdr:row>
      <xdr:rowOff>0</xdr:rowOff>
    </xdr:from>
    <xdr:to>
      <xdr:col>9</xdr:col>
      <xdr:colOff>123825</xdr:colOff>
      <xdr:row>0</xdr:row>
      <xdr:rowOff>161925</xdr:rowOff>
    </xdr:to>
    <xdr:sp macro="" textlink="">
      <xdr:nvSpPr>
        <xdr:cNvPr id="13" name="Oval 12">
          <a:hlinkClick xmlns:r="http://schemas.openxmlformats.org/officeDocument/2006/relationships" r:id="rId7"/>
        </xdr:cNvPr>
        <xdr:cNvSpPr/>
      </xdr:nvSpPr>
      <xdr:spPr>
        <a:xfrm>
          <a:off x="7810500" y="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114300</xdr:colOff>
      <xdr:row>0</xdr:row>
      <xdr:rowOff>0</xdr:rowOff>
    </xdr:from>
    <xdr:to>
      <xdr:col>6</xdr:col>
      <xdr:colOff>485775</xdr:colOff>
      <xdr:row>0</xdr:row>
      <xdr:rowOff>371475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134100" y="0"/>
          <a:ext cx="371475" cy="371475"/>
        </a:xfrm>
        <a:prstGeom prst="rect">
          <a:avLst/>
        </a:prstGeom>
        <a:noFill/>
        <a:ln w="9525">
          <a:noFill/>
          <a:miter lim="800000"/>
          <a:headEnd/>
          <a:tailEnd/>
        </a:ln>
      </xdr:spPr>
    </xdr:pic>
    <xdr:clientData/>
  </xdr:twoCellAnchor>
  <xdr:twoCellAnchor>
    <xdr:from>
      <xdr:col>7</xdr:col>
      <xdr:colOff>0</xdr:colOff>
      <xdr:row>0</xdr:row>
      <xdr:rowOff>0</xdr:rowOff>
    </xdr:from>
    <xdr:to>
      <xdr:col>7</xdr:col>
      <xdr:colOff>161925</xdr:colOff>
      <xdr:row>0</xdr:row>
      <xdr:rowOff>161925</xdr:rowOff>
    </xdr:to>
    <xdr:sp macro="" textlink="">
      <xdr:nvSpPr>
        <xdr:cNvPr id="8" name="Oval 7">
          <a:hlinkClick xmlns:r="http://schemas.openxmlformats.org/officeDocument/2006/relationships" r:id="rId3"/>
        </xdr:cNvPr>
        <xdr:cNvSpPr/>
      </xdr:nvSpPr>
      <xdr:spPr>
        <a:xfrm>
          <a:off x="6629400"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7</xdr:col>
      <xdr:colOff>238125</xdr:colOff>
      <xdr:row>0</xdr:row>
      <xdr:rowOff>0</xdr:rowOff>
    </xdr:from>
    <xdr:to>
      <xdr:col>7</xdr:col>
      <xdr:colOff>400050</xdr:colOff>
      <xdr:row>0</xdr:row>
      <xdr:rowOff>161925</xdr:rowOff>
    </xdr:to>
    <xdr:sp macro="" textlink="">
      <xdr:nvSpPr>
        <xdr:cNvPr id="9" name="Oval 8">
          <a:hlinkClick xmlns:r="http://schemas.openxmlformats.org/officeDocument/2006/relationships" r:id="rId4"/>
        </xdr:cNvPr>
        <xdr:cNvSpPr/>
      </xdr:nvSpPr>
      <xdr:spPr>
        <a:xfrm>
          <a:off x="686752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7</xdr:col>
      <xdr:colOff>466725</xdr:colOff>
      <xdr:row>0</xdr:row>
      <xdr:rowOff>0</xdr:rowOff>
    </xdr:from>
    <xdr:to>
      <xdr:col>8</xdr:col>
      <xdr:colOff>19050</xdr:colOff>
      <xdr:row>0</xdr:row>
      <xdr:rowOff>161925</xdr:rowOff>
    </xdr:to>
    <xdr:sp macro="" textlink="">
      <xdr:nvSpPr>
        <xdr:cNvPr id="10" name="Oval 9">
          <a:hlinkClick xmlns:r="http://schemas.openxmlformats.org/officeDocument/2006/relationships" r:id="rId5"/>
        </xdr:cNvPr>
        <xdr:cNvSpPr/>
      </xdr:nvSpPr>
      <xdr:spPr>
        <a:xfrm>
          <a:off x="709612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95250</xdr:colOff>
      <xdr:row>0</xdr:row>
      <xdr:rowOff>0</xdr:rowOff>
    </xdr:from>
    <xdr:to>
      <xdr:col>8</xdr:col>
      <xdr:colOff>257175</xdr:colOff>
      <xdr:row>0</xdr:row>
      <xdr:rowOff>161925</xdr:rowOff>
    </xdr:to>
    <xdr:sp macro="" textlink="">
      <xdr:nvSpPr>
        <xdr:cNvPr id="11" name="Oval 10">
          <a:hlinkClick xmlns:r="http://schemas.openxmlformats.org/officeDocument/2006/relationships" r:id="rId6"/>
        </xdr:cNvPr>
        <xdr:cNvSpPr/>
      </xdr:nvSpPr>
      <xdr:spPr>
        <a:xfrm>
          <a:off x="7334250" y="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333375</xdr:colOff>
      <xdr:row>0</xdr:row>
      <xdr:rowOff>0</xdr:rowOff>
    </xdr:from>
    <xdr:to>
      <xdr:col>8</xdr:col>
      <xdr:colOff>495300</xdr:colOff>
      <xdr:row>0</xdr:row>
      <xdr:rowOff>161925</xdr:rowOff>
    </xdr:to>
    <xdr:sp macro="" textlink="">
      <xdr:nvSpPr>
        <xdr:cNvPr id="12" name="Oval 11">
          <a:hlinkClick xmlns:r="http://schemas.openxmlformats.org/officeDocument/2006/relationships" r:id="rId7"/>
        </xdr:cNvPr>
        <xdr:cNvSpPr/>
      </xdr:nvSpPr>
      <xdr:spPr>
        <a:xfrm>
          <a:off x="7572375" y="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133350</xdr:colOff>
      <xdr:row>0</xdr:row>
      <xdr:rowOff>0</xdr:rowOff>
    </xdr:from>
    <xdr:to>
      <xdr:col>6</xdr:col>
      <xdr:colOff>504825</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153150" y="0"/>
          <a:ext cx="371475" cy="371475"/>
        </a:xfrm>
        <a:prstGeom prst="rect">
          <a:avLst/>
        </a:prstGeom>
        <a:noFill/>
        <a:ln w="9525">
          <a:noFill/>
          <a:miter lim="800000"/>
          <a:headEnd/>
          <a:tailEnd/>
        </a:ln>
      </xdr:spPr>
    </xdr:pic>
    <xdr:clientData/>
  </xdr:twoCellAnchor>
  <xdr:twoCellAnchor>
    <xdr:from>
      <xdr:col>7</xdr:col>
      <xdr:colOff>476250</xdr:colOff>
      <xdr:row>0</xdr:row>
      <xdr:rowOff>0</xdr:rowOff>
    </xdr:from>
    <xdr:to>
      <xdr:col>8</xdr:col>
      <xdr:colOff>28575</xdr:colOff>
      <xdr:row>0</xdr:row>
      <xdr:rowOff>161925</xdr:rowOff>
    </xdr:to>
    <xdr:sp macro="" textlink="">
      <xdr:nvSpPr>
        <xdr:cNvPr id="4" name="Oval 3">
          <a:hlinkClick xmlns:r="http://schemas.openxmlformats.org/officeDocument/2006/relationships" r:id="rId3"/>
        </xdr:cNvPr>
        <xdr:cNvSpPr/>
      </xdr:nvSpPr>
      <xdr:spPr>
        <a:xfrm>
          <a:off x="7105650"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7</xdr:col>
      <xdr:colOff>0</xdr:colOff>
      <xdr:row>0</xdr:row>
      <xdr:rowOff>0</xdr:rowOff>
    </xdr:from>
    <xdr:to>
      <xdr:col>7</xdr:col>
      <xdr:colOff>161925</xdr:colOff>
      <xdr:row>0</xdr:row>
      <xdr:rowOff>161925</xdr:rowOff>
    </xdr:to>
    <xdr:sp macro="" textlink="">
      <xdr:nvSpPr>
        <xdr:cNvPr id="5" name="Oval 4">
          <a:hlinkClick xmlns:r="http://schemas.openxmlformats.org/officeDocument/2006/relationships" r:id="rId4"/>
        </xdr:cNvPr>
        <xdr:cNvSpPr/>
      </xdr:nvSpPr>
      <xdr:spPr>
        <a:xfrm>
          <a:off x="6629400"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123825</xdr:colOff>
      <xdr:row>0</xdr:row>
      <xdr:rowOff>0</xdr:rowOff>
    </xdr:from>
    <xdr:to>
      <xdr:col>6</xdr:col>
      <xdr:colOff>495300</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143625" y="0"/>
          <a:ext cx="371475" cy="371475"/>
        </a:xfrm>
        <a:prstGeom prst="rect">
          <a:avLst/>
        </a:prstGeom>
        <a:noFill/>
        <a:ln w="9525">
          <a:noFill/>
          <a:miter lim="800000"/>
          <a:headEnd/>
          <a:tailEnd/>
        </a:ln>
      </xdr:spPr>
    </xdr:pic>
    <xdr:clientData/>
  </xdr:twoCellAnchor>
  <xdr:twoCellAnchor>
    <xdr:from>
      <xdr:col>7</xdr:col>
      <xdr:colOff>247650</xdr:colOff>
      <xdr:row>0</xdr:row>
      <xdr:rowOff>0</xdr:rowOff>
    </xdr:from>
    <xdr:to>
      <xdr:col>7</xdr:col>
      <xdr:colOff>409575</xdr:colOff>
      <xdr:row>0</xdr:row>
      <xdr:rowOff>161925</xdr:rowOff>
    </xdr:to>
    <xdr:sp macro="" textlink="">
      <xdr:nvSpPr>
        <xdr:cNvPr id="3" name="Oval 2">
          <a:hlinkClick xmlns:r="http://schemas.openxmlformats.org/officeDocument/2006/relationships" r:id="rId3"/>
        </xdr:cNvPr>
        <xdr:cNvSpPr/>
      </xdr:nvSpPr>
      <xdr:spPr>
        <a:xfrm>
          <a:off x="6877050"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7</xdr:col>
      <xdr:colOff>0</xdr:colOff>
      <xdr:row>0</xdr:row>
      <xdr:rowOff>0</xdr:rowOff>
    </xdr:from>
    <xdr:to>
      <xdr:col>7</xdr:col>
      <xdr:colOff>161925</xdr:colOff>
      <xdr:row>0</xdr:row>
      <xdr:rowOff>161925</xdr:rowOff>
    </xdr:to>
    <xdr:sp macro="" textlink="">
      <xdr:nvSpPr>
        <xdr:cNvPr id="5" name="Oval 4">
          <a:hlinkClick xmlns:r="http://schemas.openxmlformats.org/officeDocument/2006/relationships" r:id="rId4"/>
        </xdr:cNvPr>
        <xdr:cNvSpPr/>
      </xdr:nvSpPr>
      <xdr:spPr>
        <a:xfrm>
          <a:off x="6629400"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114300</xdr:colOff>
      <xdr:row>0</xdr:row>
      <xdr:rowOff>0</xdr:rowOff>
    </xdr:from>
    <xdr:to>
      <xdr:col>7</xdr:col>
      <xdr:colOff>485775</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162675" y="0"/>
          <a:ext cx="371475" cy="371475"/>
        </a:xfrm>
        <a:prstGeom prst="rect">
          <a:avLst/>
        </a:prstGeom>
        <a:noFill/>
        <a:ln w="9525">
          <a:noFill/>
          <a:miter lim="800000"/>
          <a:headEnd/>
          <a:tailEnd/>
        </a:ln>
      </xdr:spPr>
    </xdr:pic>
    <xdr:clientData/>
  </xdr:twoCellAnchor>
  <xdr:twoCellAnchor>
    <xdr:from>
      <xdr:col>8</xdr:col>
      <xdr:colOff>476250</xdr:colOff>
      <xdr:row>0</xdr:row>
      <xdr:rowOff>0</xdr:rowOff>
    </xdr:from>
    <xdr:to>
      <xdr:col>9</xdr:col>
      <xdr:colOff>28575</xdr:colOff>
      <xdr:row>0</xdr:row>
      <xdr:rowOff>161925</xdr:rowOff>
    </xdr:to>
    <xdr:sp macro="" textlink="">
      <xdr:nvSpPr>
        <xdr:cNvPr id="4" name="Oval 3">
          <a:hlinkClick xmlns:r="http://schemas.openxmlformats.org/officeDocument/2006/relationships" r:id="rId3"/>
        </xdr:cNvPr>
        <xdr:cNvSpPr/>
      </xdr:nvSpPr>
      <xdr:spPr>
        <a:xfrm>
          <a:off x="713422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0</xdr:colOff>
      <xdr:row>0</xdr:row>
      <xdr:rowOff>0</xdr:rowOff>
    </xdr:from>
    <xdr:to>
      <xdr:col>8</xdr:col>
      <xdr:colOff>161925</xdr:colOff>
      <xdr:row>0</xdr:row>
      <xdr:rowOff>161925</xdr:rowOff>
    </xdr:to>
    <xdr:sp macro="" textlink="">
      <xdr:nvSpPr>
        <xdr:cNvPr id="5" name="Oval 4">
          <a:hlinkClick xmlns:r="http://schemas.openxmlformats.org/officeDocument/2006/relationships" r:id="rId4"/>
        </xdr:cNvPr>
        <xdr:cNvSpPr/>
      </xdr:nvSpPr>
      <xdr:spPr>
        <a:xfrm>
          <a:off x="6657975"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123825</xdr:colOff>
      <xdr:row>0</xdr:row>
      <xdr:rowOff>0</xdr:rowOff>
    </xdr:from>
    <xdr:to>
      <xdr:col>4</xdr:col>
      <xdr:colOff>495300</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5857875" y="0"/>
          <a:ext cx="371475" cy="37147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123825</xdr:colOff>
      <xdr:row>0</xdr:row>
      <xdr:rowOff>0</xdr:rowOff>
    </xdr:from>
    <xdr:to>
      <xdr:col>7</xdr:col>
      <xdr:colOff>495300</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172200" y="0"/>
          <a:ext cx="371475" cy="371475"/>
        </a:xfrm>
        <a:prstGeom prst="rect">
          <a:avLst/>
        </a:prstGeom>
        <a:noFill/>
        <a:ln w="9525">
          <a:noFill/>
          <a:miter lim="800000"/>
          <a:headEnd/>
          <a:tailEnd/>
        </a:ln>
      </xdr:spPr>
    </xdr:pic>
    <xdr:clientData/>
  </xdr:twoCellAnchor>
  <xdr:twoCellAnchor>
    <xdr:from>
      <xdr:col>8</xdr:col>
      <xdr:colOff>247650</xdr:colOff>
      <xdr:row>0</xdr:row>
      <xdr:rowOff>0</xdr:rowOff>
    </xdr:from>
    <xdr:to>
      <xdr:col>8</xdr:col>
      <xdr:colOff>409575</xdr:colOff>
      <xdr:row>0</xdr:row>
      <xdr:rowOff>161925</xdr:rowOff>
    </xdr:to>
    <xdr:sp macro="" textlink="">
      <xdr:nvSpPr>
        <xdr:cNvPr id="3" name="Oval 2">
          <a:hlinkClick xmlns:r="http://schemas.openxmlformats.org/officeDocument/2006/relationships" r:id="rId3"/>
        </xdr:cNvPr>
        <xdr:cNvSpPr/>
      </xdr:nvSpPr>
      <xdr:spPr>
        <a:xfrm>
          <a:off x="690562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0</xdr:colOff>
      <xdr:row>0</xdr:row>
      <xdr:rowOff>0</xdr:rowOff>
    </xdr:from>
    <xdr:to>
      <xdr:col>8</xdr:col>
      <xdr:colOff>161925</xdr:colOff>
      <xdr:row>0</xdr:row>
      <xdr:rowOff>161925</xdr:rowOff>
    </xdr:to>
    <xdr:sp macro="" textlink="">
      <xdr:nvSpPr>
        <xdr:cNvPr id="5" name="Oval 4">
          <a:hlinkClick xmlns:r="http://schemas.openxmlformats.org/officeDocument/2006/relationships" r:id="rId4"/>
        </xdr:cNvPr>
        <xdr:cNvSpPr/>
      </xdr:nvSpPr>
      <xdr:spPr>
        <a:xfrm>
          <a:off x="6657975"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3</xdr:col>
      <xdr:colOff>133350</xdr:colOff>
      <xdr:row>0</xdr:row>
      <xdr:rowOff>0</xdr:rowOff>
    </xdr:from>
    <xdr:to>
      <xdr:col>3</xdr:col>
      <xdr:colOff>504825</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5695950" y="0"/>
          <a:ext cx="371475" cy="371475"/>
        </a:xfrm>
        <a:prstGeom prst="rect">
          <a:avLst/>
        </a:prstGeom>
        <a:noFill/>
        <a:ln w="9525">
          <a:noFill/>
          <a:miter lim="800000"/>
          <a:headEnd/>
          <a:tailEnd/>
        </a:ln>
      </xdr:spPr>
    </xdr:pic>
    <xdr:clientData/>
  </xdr:twoCellAnchor>
  <xdr:twoCellAnchor>
    <xdr:from>
      <xdr:col>4</xdr:col>
      <xdr:colOff>476250</xdr:colOff>
      <xdr:row>0</xdr:row>
      <xdr:rowOff>0</xdr:rowOff>
    </xdr:from>
    <xdr:to>
      <xdr:col>5</xdr:col>
      <xdr:colOff>28575</xdr:colOff>
      <xdr:row>0</xdr:row>
      <xdr:rowOff>161925</xdr:rowOff>
    </xdr:to>
    <xdr:sp macro="" textlink="">
      <xdr:nvSpPr>
        <xdr:cNvPr id="4" name="Oval 3">
          <a:hlinkClick xmlns:r="http://schemas.openxmlformats.org/officeDocument/2006/relationships" r:id="rId3"/>
        </xdr:cNvPr>
        <xdr:cNvSpPr/>
      </xdr:nvSpPr>
      <xdr:spPr>
        <a:xfrm>
          <a:off x="6648450"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4</xdr:col>
      <xdr:colOff>0</xdr:colOff>
      <xdr:row>0</xdr:row>
      <xdr:rowOff>0</xdr:rowOff>
    </xdr:from>
    <xdr:to>
      <xdr:col>4</xdr:col>
      <xdr:colOff>161925</xdr:colOff>
      <xdr:row>0</xdr:row>
      <xdr:rowOff>161925</xdr:rowOff>
    </xdr:to>
    <xdr:sp macro="" textlink="">
      <xdr:nvSpPr>
        <xdr:cNvPr id="5" name="Oval 4">
          <a:hlinkClick xmlns:r="http://schemas.openxmlformats.org/officeDocument/2006/relationships" r:id="rId4"/>
        </xdr:cNvPr>
        <xdr:cNvSpPr/>
      </xdr:nvSpPr>
      <xdr:spPr>
        <a:xfrm>
          <a:off x="6172200"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3</xdr:col>
      <xdr:colOff>114300</xdr:colOff>
      <xdr:row>0</xdr:row>
      <xdr:rowOff>0</xdr:rowOff>
    </xdr:from>
    <xdr:to>
      <xdr:col>3</xdr:col>
      <xdr:colOff>485775</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5676900" y="0"/>
          <a:ext cx="371475" cy="371475"/>
        </a:xfrm>
        <a:prstGeom prst="rect">
          <a:avLst/>
        </a:prstGeom>
        <a:noFill/>
        <a:ln w="9525">
          <a:noFill/>
          <a:miter lim="800000"/>
          <a:headEnd/>
          <a:tailEnd/>
        </a:ln>
      </xdr:spPr>
    </xdr:pic>
    <xdr:clientData/>
  </xdr:twoCellAnchor>
  <xdr:twoCellAnchor>
    <xdr:from>
      <xdr:col>4</xdr:col>
      <xdr:colOff>247650</xdr:colOff>
      <xdr:row>0</xdr:row>
      <xdr:rowOff>0</xdr:rowOff>
    </xdr:from>
    <xdr:to>
      <xdr:col>4</xdr:col>
      <xdr:colOff>409575</xdr:colOff>
      <xdr:row>0</xdr:row>
      <xdr:rowOff>161925</xdr:rowOff>
    </xdr:to>
    <xdr:sp macro="" textlink="">
      <xdr:nvSpPr>
        <xdr:cNvPr id="3" name="Oval 2">
          <a:hlinkClick xmlns:r="http://schemas.openxmlformats.org/officeDocument/2006/relationships" r:id="rId3"/>
        </xdr:cNvPr>
        <xdr:cNvSpPr/>
      </xdr:nvSpPr>
      <xdr:spPr>
        <a:xfrm>
          <a:off x="6419850"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4</xdr:col>
      <xdr:colOff>0</xdr:colOff>
      <xdr:row>0</xdr:row>
      <xdr:rowOff>0</xdr:rowOff>
    </xdr:from>
    <xdr:to>
      <xdr:col>4</xdr:col>
      <xdr:colOff>161925</xdr:colOff>
      <xdr:row>0</xdr:row>
      <xdr:rowOff>161925</xdr:rowOff>
    </xdr:to>
    <xdr:sp macro="" textlink="">
      <xdr:nvSpPr>
        <xdr:cNvPr id="5" name="Oval 4">
          <a:hlinkClick xmlns:r="http://schemas.openxmlformats.org/officeDocument/2006/relationships" r:id="rId4"/>
        </xdr:cNvPr>
        <xdr:cNvSpPr/>
      </xdr:nvSpPr>
      <xdr:spPr>
        <a:xfrm>
          <a:off x="6172200"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6</xdr:col>
      <xdr:colOff>361950</xdr:colOff>
      <xdr:row>0</xdr:row>
      <xdr:rowOff>0</xdr:rowOff>
    </xdr:from>
    <xdr:to>
      <xdr:col>6</xdr:col>
      <xdr:colOff>733425</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5676900" y="0"/>
          <a:ext cx="371475" cy="371475"/>
        </a:xfrm>
        <a:prstGeom prst="rect">
          <a:avLst/>
        </a:prstGeom>
        <a:noFill/>
        <a:ln w="9525">
          <a:noFill/>
          <a:miter lim="800000"/>
          <a:headEnd/>
          <a:tailEnd/>
        </a:ln>
      </xdr:spPr>
    </xdr:pic>
    <xdr:clientData/>
  </xdr:twoCellAnchor>
  <xdr:twoCellAnchor>
    <xdr:from>
      <xdr:col>7</xdr:col>
      <xdr:colOff>476250</xdr:colOff>
      <xdr:row>0</xdr:row>
      <xdr:rowOff>0</xdr:rowOff>
    </xdr:from>
    <xdr:to>
      <xdr:col>7</xdr:col>
      <xdr:colOff>638175</xdr:colOff>
      <xdr:row>0</xdr:row>
      <xdr:rowOff>161925</xdr:rowOff>
    </xdr:to>
    <xdr:sp macro="" textlink="">
      <xdr:nvSpPr>
        <xdr:cNvPr id="4" name="Oval 3">
          <a:hlinkClick xmlns:r="http://schemas.openxmlformats.org/officeDocument/2006/relationships" r:id="rId3"/>
        </xdr:cNvPr>
        <xdr:cNvSpPr/>
      </xdr:nvSpPr>
      <xdr:spPr>
        <a:xfrm>
          <a:off x="6972300"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7</xdr:col>
      <xdr:colOff>0</xdr:colOff>
      <xdr:row>0</xdr:row>
      <xdr:rowOff>0</xdr:rowOff>
    </xdr:from>
    <xdr:to>
      <xdr:col>7</xdr:col>
      <xdr:colOff>161925</xdr:colOff>
      <xdr:row>0</xdr:row>
      <xdr:rowOff>161925</xdr:rowOff>
    </xdr:to>
    <xdr:sp macro="" textlink="">
      <xdr:nvSpPr>
        <xdr:cNvPr id="5" name="Oval 4">
          <a:hlinkClick xmlns:r="http://schemas.openxmlformats.org/officeDocument/2006/relationships" r:id="rId4"/>
        </xdr:cNvPr>
        <xdr:cNvSpPr/>
      </xdr:nvSpPr>
      <xdr:spPr>
        <a:xfrm>
          <a:off x="6496050" y="0"/>
          <a:ext cx="161925" cy="161925"/>
        </a:xfrm>
        <a:prstGeom prst="ellipse">
          <a:avLst/>
        </a:prstGeom>
        <a:solidFill>
          <a:schemeClr val="tx1">
            <a:lumMod val="50000"/>
            <a:lumOff val="5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editAs="oneCell">
    <xdr:from>
      <xdr:col>6</xdr:col>
      <xdr:colOff>400050</xdr:colOff>
      <xdr:row>0</xdr:row>
      <xdr:rowOff>0</xdr:rowOff>
    </xdr:from>
    <xdr:to>
      <xdr:col>6</xdr:col>
      <xdr:colOff>771525</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5715000" y="0"/>
          <a:ext cx="371475" cy="371475"/>
        </a:xfrm>
        <a:prstGeom prst="rect">
          <a:avLst/>
        </a:prstGeom>
        <a:noFill/>
        <a:ln w="9525">
          <a:noFill/>
          <a:miter lim="800000"/>
          <a:headEnd/>
          <a:tailEnd/>
        </a:ln>
      </xdr:spPr>
    </xdr:pic>
    <xdr:clientData/>
  </xdr:twoCellAnchor>
  <xdr:twoCellAnchor>
    <xdr:from>
      <xdr:col>7</xdr:col>
      <xdr:colOff>247650</xdr:colOff>
      <xdr:row>0</xdr:row>
      <xdr:rowOff>0</xdr:rowOff>
    </xdr:from>
    <xdr:to>
      <xdr:col>7</xdr:col>
      <xdr:colOff>409575</xdr:colOff>
      <xdr:row>0</xdr:row>
      <xdr:rowOff>161925</xdr:rowOff>
    </xdr:to>
    <xdr:sp macro="" textlink="">
      <xdr:nvSpPr>
        <xdr:cNvPr id="3" name="Oval 2">
          <a:hlinkClick xmlns:r="http://schemas.openxmlformats.org/officeDocument/2006/relationships" r:id="rId3"/>
        </xdr:cNvPr>
        <xdr:cNvSpPr/>
      </xdr:nvSpPr>
      <xdr:spPr>
        <a:xfrm>
          <a:off x="669607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7</xdr:col>
      <xdr:colOff>0</xdr:colOff>
      <xdr:row>0</xdr:row>
      <xdr:rowOff>0</xdr:rowOff>
    </xdr:from>
    <xdr:to>
      <xdr:col>7</xdr:col>
      <xdr:colOff>161925</xdr:colOff>
      <xdr:row>0</xdr:row>
      <xdr:rowOff>161925</xdr:rowOff>
    </xdr:to>
    <xdr:sp macro="" textlink="">
      <xdr:nvSpPr>
        <xdr:cNvPr id="5" name="Oval 4">
          <a:hlinkClick xmlns:r="http://schemas.openxmlformats.org/officeDocument/2006/relationships" r:id="rId4"/>
        </xdr:cNvPr>
        <xdr:cNvSpPr/>
      </xdr:nvSpPr>
      <xdr:spPr>
        <a:xfrm>
          <a:off x="6448425" y="0"/>
          <a:ext cx="161925" cy="161925"/>
        </a:xfrm>
        <a:prstGeom prst="ellipse">
          <a:avLst/>
        </a:prstGeom>
        <a:solidFill>
          <a:schemeClr val="tx1">
            <a:lumMod val="50000"/>
            <a:lumOff val="5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editAs="oneCell">
    <xdr:from>
      <xdr:col>5</xdr:col>
      <xdr:colOff>123825</xdr:colOff>
      <xdr:row>0</xdr:row>
      <xdr:rowOff>0</xdr:rowOff>
    </xdr:from>
    <xdr:to>
      <xdr:col>5</xdr:col>
      <xdr:colOff>495300</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076950" y="0"/>
          <a:ext cx="371475" cy="371475"/>
        </a:xfrm>
        <a:prstGeom prst="rect">
          <a:avLst/>
        </a:prstGeom>
        <a:noFill/>
        <a:ln w="9525">
          <a:noFill/>
          <a:miter lim="800000"/>
          <a:headEnd/>
          <a:tailEnd/>
        </a:ln>
      </xdr:spPr>
    </xdr:pic>
    <xdr:clientData/>
  </xdr:twoCellAnchor>
  <xdr:twoCellAnchor>
    <xdr:from>
      <xdr:col>6</xdr:col>
      <xdr:colOff>0</xdr:colOff>
      <xdr:row>0</xdr:row>
      <xdr:rowOff>0</xdr:rowOff>
    </xdr:from>
    <xdr:to>
      <xdr:col>6</xdr:col>
      <xdr:colOff>161925</xdr:colOff>
      <xdr:row>0</xdr:row>
      <xdr:rowOff>161925</xdr:rowOff>
    </xdr:to>
    <xdr:sp macro="" textlink="">
      <xdr:nvSpPr>
        <xdr:cNvPr id="4" name="Oval 3">
          <a:hlinkClick xmlns:r="http://schemas.openxmlformats.org/officeDocument/2006/relationships" r:id="rId3"/>
        </xdr:cNvPr>
        <xdr:cNvSpPr/>
      </xdr:nvSpPr>
      <xdr:spPr>
        <a:xfrm>
          <a:off x="6562725" y="0"/>
          <a:ext cx="161925" cy="161925"/>
        </a:xfrm>
        <a:prstGeom prst="ellipse">
          <a:avLst/>
        </a:prstGeom>
        <a:solidFill>
          <a:schemeClr val="tx1">
            <a:lumMod val="50000"/>
            <a:lumOff val="5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editAs="oneCell">
    <xdr:from>
      <xdr:col>6</xdr:col>
      <xdr:colOff>133350</xdr:colOff>
      <xdr:row>0</xdr:row>
      <xdr:rowOff>0</xdr:rowOff>
    </xdr:from>
    <xdr:to>
      <xdr:col>6</xdr:col>
      <xdr:colOff>504825</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210300" y="0"/>
          <a:ext cx="371475" cy="371475"/>
        </a:xfrm>
        <a:prstGeom prst="rect">
          <a:avLst/>
        </a:prstGeom>
        <a:noFill/>
        <a:ln w="9525">
          <a:noFill/>
          <a:miter lim="800000"/>
          <a:headEnd/>
          <a:tailEnd/>
        </a:ln>
      </xdr:spPr>
    </xdr:pic>
    <xdr:clientData/>
  </xdr:twoCellAnchor>
  <xdr:twoCellAnchor>
    <xdr:from>
      <xdr:col>7</xdr:col>
      <xdr:colOff>0</xdr:colOff>
      <xdr:row>0</xdr:row>
      <xdr:rowOff>0</xdr:rowOff>
    </xdr:from>
    <xdr:to>
      <xdr:col>7</xdr:col>
      <xdr:colOff>161925</xdr:colOff>
      <xdr:row>0</xdr:row>
      <xdr:rowOff>161925</xdr:rowOff>
    </xdr:to>
    <xdr:sp macro="" textlink="">
      <xdr:nvSpPr>
        <xdr:cNvPr id="4" name="Oval 3">
          <a:hlinkClick xmlns:r="http://schemas.openxmlformats.org/officeDocument/2006/relationships" r:id="rId3"/>
        </xdr:cNvPr>
        <xdr:cNvSpPr/>
      </xdr:nvSpPr>
      <xdr:spPr>
        <a:xfrm>
          <a:off x="6686550"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editAs="oneCell">
    <xdr:from>
      <xdr:col>11</xdr:col>
      <xdr:colOff>114300</xdr:colOff>
      <xdr:row>0</xdr:row>
      <xdr:rowOff>0</xdr:rowOff>
    </xdr:from>
    <xdr:to>
      <xdr:col>11</xdr:col>
      <xdr:colOff>485775</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143625" y="0"/>
          <a:ext cx="371475" cy="371475"/>
        </a:xfrm>
        <a:prstGeom prst="rect">
          <a:avLst/>
        </a:prstGeom>
        <a:noFill/>
        <a:ln w="9525">
          <a:noFill/>
          <a:miter lim="800000"/>
          <a:headEnd/>
          <a:tailEnd/>
        </a:ln>
      </xdr:spPr>
    </xdr:pic>
    <xdr:clientData/>
  </xdr:twoCellAnchor>
  <xdr:twoCellAnchor>
    <xdr:from>
      <xdr:col>12</xdr:col>
      <xdr:colOff>476250</xdr:colOff>
      <xdr:row>0</xdr:row>
      <xdr:rowOff>0</xdr:rowOff>
    </xdr:from>
    <xdr:to>
      <xdr:col>13</xdr:col>
      <xdr:colOff>28575</xdr:colOff>
      <xdr:row>0</xdr:row>
      <xdr:rowOff>161925</xdr:rowOff>
    </xdr:to>
    <xdr:sp macro="" textlink="">
      <xdr:nvSpPr>
        <xdr:cNvPr id="4" name="Oval 3">
          <a:hlinkClick xmlns:r="http://schemas.openxmlformats.org/officeDocument/2006/relationships" r:id="rId3"/>
        </xdr:cNvPr>
        <xdr:cNvSpPr/>
      </xdr:nvSpPr>
      <xdr:spPr>
        <a:xfrm>
          <a:off x="711517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104775</xdr:colOff>
      <xdr:row>0</xdr:row>
      <xdr:rowOff>0</xdr:rowOff>
    </xdr:from>
    <xdr:to>
      <xdr:col>13</xdr:col>
      <xdr:colOff>266700</xdr:colOff>
      <xdr:row>0</xdr:row>
      <xdr:rowOff>161925</xdr:rowOff>
    </xdr:to>
    <xdr:sp macro="" textlink="">
      <xdr:nvSpPr>
        <xdr:cNvPr id="5" name="Oval 4">
          <a:hlinkClick xmlns:r="http://schemas.openxmlformats.org/officeDocument/2006/relationships" r:id="rId4"/>
        </xdr:cNvPr>
        <xdr:cNvSpPr/>
      </xdr:nvSpPr>
      <xdr:spPr>
        <a:xfrm>
          <a:off x="7353300" y="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342900</xdr:colOff>
      <xdr:row>0</xdr:row>
      <xdr:rowOff>0</xdr:rowOff>
    </xdr:from>
    <xdr:to>
      <xdr:col>13</xdr:col>
      <xdr:colOff>504825</xdr:colOff>
      <xdr:row>0</xdr:row>
      <xdr:rowOff>161925</xdr:rowOff>
    </xdr:to>
    <xdr:sp macro="" textlink="">
      <xdr:nvSpPr>
        <xdr:cNvPr id="6" name="Oval 5">
          <a:hlinkClick xmlns:r="http://schemas.openxmlformats.org/officeDocument/2006/relationships" r:id="rId5"/>
        </xdr:cNvPr>
        <xdr:cNvSpPr/>
      </xdr:nvSpPr>
      <xdr:spPr>
        <a:xfrm>
          <a:off x="7591425" y="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581025</xdr:colOff>
      <xdr:row>0</xdr:row>
      <xdr:rowOff>0</xdr:rowOff>
    </xdr:from>
    <xdr:to>
      <xdr:col>14</xdr:col>
      <xdr:colOff>133350</xdr:colOff>
      <xdr:row>0</xdr:row>
      <xdr:rowOff>161925</xdr:rowOff>
    </xdr:to>
    <xdr:sp macro="" textlink="">
      <xdr:nvSpPr>
        <xdr:cNvPr id="7" name="Oval 6">
          <a:hlinkClick xmlns:r="http://schemas.openxmlformats.org/officeDocument/2006/relationships" r:id="rId6"/>
        </xdr:cNvPr>
        <xdr:cNvSpPr/>
      </xdr:nvSpPr>
      <xdr:spPr>
        <a:xfrm>
          <a:off x="7829550" y="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12</xdr:col>
      <xdr:colOff>0</xdr:colOff>
      <xdr:row>0</xdr:row>
      <xdr:rowOff>0</xdr:rowOff>
    </xdr:from>
    <xdr:to>
      <xdr:col>12</xdr:col>
      <xdr:colOff>161925</xdr:colOff>
      <xdr:row>0</xdr:row>
      <xdr:rowOff>161925</xdr:rowOff>
    </xdr:to>
    <xdr:sp macro="" textlink="">
      <xdr:nvSpPr>
        <xdr:cNvPr id="8" name="Oval 7">
          <a:hlinkClick xmlns:r="http://schemas.openxmlformats.org/officeDocument/2006/relationships" r:id="rId7"/>
        </xdr:cNvPr>
        <xdr:cNvSpPr/>
      </xdr:nvSpPr>
      <xdr:spPr>
        <a:xfrm>
          <a:off x="6638925"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8.xml><?xml version="1.0" encoding="utf-8"?>
<xdr:wsDr xmlns:xdr="http://schemas.openxmlformats.org/drawingml/2006/spreadsheetDrawing" xmlns:a="http://schemas.openxmlformats.org/drawingml/2006/main">
  <xdr:twoCellAnchor editAs="oneCell">
    <xdr:from>
      <xdr:col>11</xdr:col>
      <xdr:colOff>133350</xdr:colOff>
      <xdr:row>0</xdr:row>
      <xdr:rowOff>0</xdr:rowOff>
    </xdr:from>
    <xdr:to>
      <xdr:col>11</xdr:col>
      <xdr:colOff>504825</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162675" y="0"/>
          <a:ext cx="371475" cy="371475"/>
        </a:xfrm>
        <a:prstGeom prst="rect">
          <a:avLst/>
        </a:prstGeom>
        <a:noFill/>
        <a:ln w="9525">
          <a:noFill/>
          <a:miter lim="800000"/>
          <a:headEnd/>
          <a:tailEnd/>
        </a:ln>
      </xdr:spPr>
    </xdr:pic>
    <xdr:clientData/>
  </xdr:twoCellAnchor>
  <xdr:twoCellAnchor>
    <xdr:from>
      <xdr:col>12</xdr:col>
      <xdr:colOff>247650</xdr:colOff>
      <xdr:row>0</xdr:row>
      <xdr:rowOff>0</xdr:rowOff>
    </xdr:from>
    <xdr:to>
      <xdr:col>12</xdr:col>
      <xdr:colOff>409575</xdr:colOff>
      <xdr:row>0</xdr:row>
      <xdr:rowOff>161925</xdr:rowOff>
    </xdr:to>
    <xdr:sp macro="" textlink="">
      <xdr:nvSpPr>
        <xdr:cNvPr id="3" name="Oval 2">
          <a:hlinkClick xmlns:r="http://schemas.openxmlformats.org/officeDocument/2006/relationships" r:id="rId3"/>
        </xdr:cNvPr>
        <xdr:cNvSpPr/>
      </xdr:nvSpPr>
      <xdr:spPr>
        <a:xfrm>
          <a:off x="688657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104775</xdr:colOff>
      <xdr:row>0</xdr:row>
      <xdr:rowOff>0</xdr:rowOff>
    </xdr:from>
    <xdr:to>
      <xdr:col>13</xdr:col>
      <xdr:colOff>266700</xdr:colOff>
      <xdr:row>0</xdr:row>
      <xdr:rowOff>161925</xdr:rowOff>
    </xdr:to>
    <xdr:sp macro="" textlink="">
      <xdr:nvSpPr>
        <xdr:cNvPr id="5" name="Oval 4">
          <a:hlinkClick xmlns:r="http://schemas.openxmlformats.org/officeDocument/2006/relationships" r:id="rId4"/>
        </xdr:cNvPr>
        <xdr:cNvSpPr/>
      </xdr:nvSpPr>
      <xdr:spPr>
        <a:xfrm>
          <a:off x="7353300" y="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342900</xdr:colOff>
      <xdr:row>0</xdr:row>
      <xdr:rowOff>0</xdr:rowOff>
    </xdr:from>
    <xdr:to>
      <xdr:col>13</xdr:col>
      <xdr:colOff>504825</xdr:colOff>
      <xdr:row>0</xdr:row>
      <xdr:rowOff>161925</xdr:rowOff>
    </xdr:to>
    <xdr:sp macro="" textlink="">
      <xdr:nvSpPr>
        <xdr:cNvPr id="6" name="Oval 5">
          <a:hlinkClick xmlns:r="http://schemas.openxmlformats.org/officeDocument/2006/relationships" r:id="rId5"/>
        </xdr:cNvPr>
        <xdr:cNvSpPr/>
      </xdr:nvSpPr>
      <xdr:spPr>
        <a:xfrm>
          <a:off x="7591425" y="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581025</xdr:colOff>
      <xdr:row>0</xdr:row>
      <xdr:rowOff>0</xdr:rowOff>
    </xdr:from>
    <xdr:to>
      <xdr:col>14</xdr:col>
      <xdr:colOff>133350</xdr:colOff>
      <xdr:row>0</xdr:row>
      <xdr:rowOff>161925</xdr:rowOff>
    </xdr:to>
    <xdr:sp macro="" textlink="">
      <xdr:nvSpPr>
        <xdr:cNvPr id="7" name="Oval 6">
          <a:hlinkClick xmlns:r="http://schemas.openxmlformats.org/officeDocument/2006/relationships" r:id="rId6"/>
        </xdr:cNvPr>
        <xdr:cNvSpPr/>
      </xdr:nvSpPr>
      <xdr:spPr>
        <a:xfrm>
          <a:off x="7829550" y="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12</xdr:col>
      <xdr:colOff>0</xdr:colOff>
      <xdr:row>0</xdr:row>
      <xdr:rowOff>0</xdr:rowOff>
    </xdr:from>
    <xdr:to>
      <xdr:col>12</xdr:col>
      <xdr:colOff>161925</xdr:colOff>
      <xdr:row>0</xdr:row>
      <xdr:rowOff>161925</xdr:rowOff>
    </xdr:to>
    <xdr:sp macro="" textlink="">
      <xdr:nvSpPr>
        <xdr:cNvPr id="8" name="Oval 7">
          <a:hlinkClick xmlns:r="http://schemas.openxmlformats.org/officeDocument/2006/relationships" r:id="rId7"/>
        </xdr:cNvPr>
        <xdr:cNvSpPr/>
      </xdr:nvSpPr>
      <xdr:spPr>
        <a:xfrm>
          <a:off x="6638925"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9.xml><?xml version="1.0" encoding="utf-8"?>
<xdr:wsDr xmlns:xdr="http://schemas.openxmlformats.org/drawingml/2006/spreadsheetDrawing" xmlns:a="http://schemas.openxmlformats.org/drawingml/2006/main">
  <xdr:twoCellAnchor editAs="oneCell">
    <xdr:from>
      <xdr:col>11</xdr:col>
      <xdr:colOff>133350</xdr:colOff>
      <xdr:row>0</xdr:row>
      <xdr:rowOff>0</xdr:rowOff>
    </xdr:from>
    <xdr:to>
      <xdr:col>11</xdr:col>
      <xdr:colOff>504825</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162675" y="0"/>
          <a:ext cx="371475" cy="371475"/>
        </a:xfrm>
        <a:prstGeom prst="rect">
          <a:avLst/>
        </a:prstGeom>
        <a:noFill/>
        <a:ln w="9525">
          <a:noFill/>
          <a:miter lim="800000"/>
          <a:headEnd/>
          <a:tailEnd/>
        </a:ln>
      </xdr:spPr>
    </xdr:pic>
    <xdr:clientData/>
  </xdr:twoCellAnchor>
  <xdr:twoCellAnchor>
    <xdr:from>
      <xdr:col>12</xdr:col>
      <xdr:colOff>247650</xdr:colOff>
      <xdr:row>0</xdr:row>
      <xdr:rowOff>0</xdr:rowOff>
    </xdr:from>
    <xdr:to>
      <xdr:col>12</xdr:col>
      <xdr:colOff>409575</xdr:colOff>
      <xdr:row>0</xdr:row>
      <xdr:rowOff>161925</xdr:rowOff>
    </xdr:to>
    <xdr:sp macro="" textlink="">
      <xdr:nvSpPr>
        <xdr:cNvPr id="3" name="Oval 2">
          <a:hlinkClick xmlns:r="http://schemas.openxmlformats.org/officeDocument/2006/relationships" r:id="rId3"/>
        </xdr:cNvPr>
        <xdr:cNvSpPr/>
      </xdr:nvSpPr>
      <xdr:spPr>
        <a:xfrm>
          <a:off x="688657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12</xdr:col>
      <xdr:colOff>476250</xdr:colOff>
      <xdr:row>0</xdr:row>
      <xdr:rowOff>0</xdr:rowOff>
    </xdr:from>
    <xdr:to>
      <xdr:col>13</xdr:col>
      <xdr:colOff>28575</xdr:colOff>
      <xdr:row>0</xdr:row>
      <xdr:rowOff>161925</xdr:rowOff>
    </xdr:to>
    <xdr:sp macro="" textlink="">
      <xdr:nvSpPr>
        <xdr:cNvPr id="4" name="Oval 3">
          <a:hlinkClick xmlns:r="http://schemas.openxmlformats.org/officeDocument/2006/relationships" r:id="rId4"/>
        </xdr:cNvPr>
        <xdr:cNvSpPr/>
      </xdr:nvSpPr>
      <xdr:spPr>
        <a:xfrm>
          <a:off x="711517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342900</xdr:colOff>
      <xdr:row>0</xdr:row>
      <xdr:rowOff>0</xdr:rowOff>
    </xdr:from>
    <xdr:to>
      <xdr:col>13</xdr:col>
      <xdr:colOff>504825</xdr:colOff>
      <xdr:row>0</xdr:row>
      <xdr:rowOff>161925</xdr:rowOff>
    </xdr:to>
    <xdr:sp macro="" textlink="">
      <xdr:nvSpPr>
        <xdr:cNvPr id="6" name="Oval 5">
          <a:hlinkClick xmlns:r="http://schemas.openxmlformats.org/officeDocument/2006/relationships" r:id="rId5"/>
        </xdr:cNvPr>
        <xdr:cNvSpPr/>
      </xdr:nvSpPr>
      <xdr:spPr>
        <a:xfrm>
          <a:off x="7591425" y="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581025</xdr:colOff>
      <xdr:row>0</xdr:row>
      <xdr:rowOff>0</xdr:rowOff>
    </xdr:from>
    <xdr:to>
      <xdr:col>14</xdr:col>
      <xdr:colOff>133350</xdr:colOff>
      <xdr:row>0</xdr:row>
      <xdr:rowOff>161925</xdr:rowOff>
    </xdr:to>
    <xdr:sp macro="" textlink="">
      <xdr:nvSpPr>
        <xdr:cNvPr id="7" name="Oval 6">
          <a:hlinkClick xmlns:r="http://schemas.openxmlformats.org/officeDocument/2006/relationships" r:id="rId6"/>
        </xdr:cNvPr>
        <xdr:cNvSpPr/>
      </xdr:nvSpPr>
      <xdr:spPr>
        <a:xfrm>
          <a:off x="7829550" y="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12</xdr:col>
      <xdr:colOff>0</xdr:colOff>
      <xdr:row>0</xdr:row>
      <xdr:rowOff>0</xdr:rowOff>
    </xdr:from>
    <xdr:to>
      <xdr:col>12</xdr:col>
      <xdr:colOff>161925</xdr:colOff>
      <xdr:row>0</xdr:row>
      <xdr:rowOff>161925</xdr:rowOff>
    </xdr:to>
    <xdr:sp macro="" textlink="">
      <xdr:nvSpPr>
        <xdr:cNvPr id="8" name="Oval 7">
          <a:hlinkClick xmlns:r="http://schemas.openxmlformats.org/officeDocument/2006/relationships" r:id="rId7"/>
        </xdr:cNvPr>
        <xdr:cNvSpPr/>
      </xdr:nvSpPr>
      <xdr:spPr>
        <a:xfrm>
          <a:off x="6638925"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123825</xdr:colOff>
      <xdr:row>0</xdr:row>
      <xdr:rowOff>0</xdr:rowOff>
    </xdr:from>
    <xdr:to>
      <xdr:col>6</xdr:col>
      <xdr:colOff>495300</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143625" y="0"/>
          <a:ext cx="371475" cy="371475"/>
        </a:xfrm>
        <a:prstGeom prst="rect">
          <a:avLst/>
        </a:prstGeom>
        <a:noFill/>
        <a:ln w="9525">
          <a:noFill/>
          <a:miter lim="800000"/>
          <a:headEnd/>
          <a:tailEnd/>
        </a:ln>
      </xdr:spPr>
    </xdr:pic>
    <xdr:clientData/>
  </xdr:twoCellAnchor>
  <xdr:twoCellAnchor>
    <xdr:from>
      <xdr:col>7</xdr:col>
      <xdr:colOff>238125</xdr:colOff>
      <xdr:row>0</xdr:row>
      <xdr:rowOff>0</xdr:rowOff>
    </xdr:from>
    <xdr:to>
      <xdr:col>7</xdr:col>
      <xdr:colOff>400050</xdr:colOff>
      <xdr:row>0</xdr:row>
      <xdr:rowOff>161925</xdr:rowOff>
    </xdr:to>
    <xdr:sp macro="" textlink="">
      <xdr:nvSpPr>
        <xdr:cNvPr id="9" name="Oval 8">
          <a:hlinkClick xmlns:r="http://schemas.openxmlformats.org/officeDocument/2006/relationships" r:id="rId3"/>
        </xdr:cNvPr>
        <xdr:cNvSpPr/>
      </xdr:nvSpPr>
      <xdr:spPr>
        <a:xfrm>
          <a:off x="686752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7</xdr:col>
      <xdr:colOff>466725</xdr:colOff>
      <xdr:row>0</xdr:row>
      <xdr:rowOff>0</xdr:rowOff>
    </xdr:from>
    <xdr:to>
      <xdr:col>8</xdr:col>
      <xdr:colOff>19050</xdr:colOff>
      <xdr:row>0</xdr:row>
      <xdr:rowOff>161925</xdr:rowOff>
    </xdr:to>
    <xdr:sp macro="" textlink="">
      <xdr:nvSpPr>
        <xdr:cNvPr id="10" name="Oval 9">
          <a:hlinkClick xmlns:r="http://schemas.openxmlformats.org/officeDocument/2006/relationships" r:id="rId4"/>
        </xdr:cNvPr>
        <xdr:cNvSpPr/>
      </xdr:nvSpPr>
      <xdr:spPr>
        <a:xfrm>
          <a:off x="709612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95250</xdr:colOff>
      <xdr:row>0</xdr:row>
      <xdr:rowOff>0</xdr:rowOff>
    </xdr:from>
    <xdr:to>
      <xdr:col>8</xdr:col>
      <xdr:colOff>257175</xdr:colOff>
      <xdr:row>0</xdr:row>
      <xdr:rowOff>161925</xdr:rowOff>
    </xdr:to>
    <xdr:sp macro="" textlink="">
      <xdr:nvSpPr>
        <xdr:cNvPr id="11" name="Oval 10">
          <a:hlinkClick xmlns:r="http://schemas.openxmlformats.org/officeDocument/2006/relationships" r:id="rId5"/>
        </xdr:cNvPr>
        <xdr:cNvSpPr/>
      </xdr:nvSpPr>
      <xdr:spPr>
        <a:xfrm>
          <a:off x="7334250" y="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333375</xdr:colOff>
      <xdr:row>0</xdr:row>
      <xdr:rowOff>0</xdr:rowOff>
    </xdr:from>
    <xdr:to>
      <xdr:col>8</xdr:col>
      <xdr:colOff>495300</xdr:colOff>
      <xdr:row>0</xdr:row>
      <xdr:rowOff>161925</xdr:rowOff>
    </xdr:to>
    <xdr:sp macro="" textlink="">
      <xdr:nvSpPr>
        <xdr:cNvPr id="12" name="Oval 11">
          <a:hlinkClick xmlns:r="http://schemas.openxmlformats.org/officeDocument/2006/relationships" r:id="rId6"/>
        </xdr:cNvPr>
        <xdr:cNvSpPr/>
      </xdr:nvSpPr>
      <xdr:spPr>
        <a:xfrm>
          <a:off x="7572375" y="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571500</xdr:colOff>
      <xdr:row>0</xdr:row>
      <xdr:rowOff>0</xdr:rowOff>
    </xdr:from>
    <xdr:to>
      <xdr:col>9</xdr:col>
      <xdr:colOff>123825</xdr:colOff>
      <xdr:row>0</xdr:row>
      <xdr:rowOff>161925</xdr:rowOff>
    </xdr:to>
    <xdr:sp macro="" textlink="">
      <xdr:nvSpPr>
        <xdr:cNvPr id="13" name="Oval 12">
          <a:hlinkClick xmlns:r="http://schemas.openxmlformats.org/officeDocument/2006/relationships" r:id="rId7"/>
        </xdr:cNvPr>
        <xdr:cNvSpPr/>
      </xdr:nvSpPr>
      <xdr:spPr>
        <a:xfrm>
          <a:off x="7810500" y="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11</xdr:col>
      <xdr:colOff>133350</xdr:colOff>
      <xdr:row>0</xdr:row>
      <xdr:rowOff>0</xdr:rowOff>
    </xdr:from>
    <xdr:to>
      <xdr:col>11</xdr:col>
      <xdr:colOff>504825</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162675" y="0"/>
          <a:ext cx="371475" cy="371475"/>
        </a:xfrm>
        <a:prstGeom prst="rect">
          <a:avLst/>
        </a:prstGeom>
        <a:noFill/>
        <a:ln w="9525">
          <a:noFill/>
          <a:miter lim="800000"/>
          <a:headEnd/>
          <a:tailEnd/>
        </a:ln>
      </xdr:spPr>
    </xdr:pic>
    <xdr:clientData/>
  </xdr:twoCellAnchor>
  <xdr:twoCellAnchor>
    <xdr:from>
      <xdr:col>12</xdr:col>
      <xdr:colOff>247650</xdr:colOff>
      <xdr:row>0</xdr:row>
      <xdr:rowOff>0</xdr:rowOff>
    </xdr:from>
    <xdr:to>
      <xdr:col>12</xdr:col>
      <xdr:colOff>409575</xdr:colOff>
      <xdr:row>0</xdr:row>
      <xdr:rowOff>161925</xdr:rowOff>
    </xdr:to>
    <xdr:sp macro="" textlink="">
      <xdr:nvSpPr>
        <xdr:cNvPr id="3" name="Oval 2">
          <a:hlinkClick xmlns:r="http://schemas.openxmlformats.org/officeDocument/2006/relationships" r:id="rId3"/>
        </xdr:cNvPr>
        <xdr:cNvSpPr/>
      </xdr:nvSpPr>
      <xdr:spPr>
        <a:xfrm>
          <a:off x="688657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12</xdr:col>
      <xdr:colOff>476250</xdr:colOff>
      <xdr:row>0</xdr:row>
      <xdr:rowOff>0</xdr:rowOff>
    </xdr:from>
    <xdr:to>
      <xdr:col>13</xdr:col>
      <xdr:colOff>28575</xdr:colOff>
      <xdr:row>0</xdr:row>
      <xdr:rowOff>161925</xdr:rowOff>
    </xdr:to>
    <xdr:sp macro="" textlink="">
      <xdr:nvSpPr>
        <xdr:cNvPr id="4" name="Oval 3">
          <a:hlinkClick xmlns:r="http://schemas.openxmlformats.org/officeDocument/2006/relationships" r:id="rId4"/>
        </xdr:cNvPr>
        <xdr:cNvSpPr/>
      </xdr:nvSpPr>
      <xdr:spPr>
        <a:xfrm>
          <a:off x="711517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104775</xdr:colOff>
      <xdr:row>0</xdr:row>
      <xdr:rowOff>0</xdr:rowOff>
    </xdr:from>
    <xdr:to>
      <xdr:col>13</xdr:col>
      <xdr:colOff>266700</xdr:colOff>
      <xdr:row>0</xdr:row>
      <xdr:rowOff>161925</xdr:rowOff>
    </xdr:to>
    <xdr:sp macro="" textlink="">
      <xdr:nvSpPr>
        <xdr:cNvPr id="5" name="Oval 4">
          <a:hlinkClick xmlns:r="http://schemas.openxmlformats.org/officeDocument/2006/relationships" r:id="rId5"/>
        </xdr:cNvPr>
        <xdr:cNvSpPr/>
      </xdr:nvSpPr>
      <xdr:spPr>
        <a:xfrm>
          <a:off x="7353300" y="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581025</xdr:colOff>
      <xdr:row>0</xdr:row>
      <xdr:rowOff>0</xdr:rowOff>
    </xdr:from>
    <xdr:to>
      <xdr:col>14</xdr:col>
      <xdr:colOff>133350</xdr:colOff>
      <xdr:row>0</xdr:row>
      <xdr:rowOff>161925</xdr:rowOff>
    </xdr:to>
    <xdr:sp macro="" textlink="">
      <xdr:nvSpPr>
        <xdr:cNvPr id="7" name="Oval 6">
          <a:hlinkClick xmlns:r="http://schemas.openxmlformats.org/officeDocument/2006/relationships" r:id="rId6"/>
        </xdr:cNvPr>
        <xdr:cNvSpPr/>
      </xdr:nvSpPr>
      <xdr:spPr>
        <a:xfrm>
          <a:off x="7829550" y="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12</xdr:col>
      <xdr:colOff>0</xdr:colOff>
      <xdr:row>0</xdr:row>
      <xdr:rowOff>0</xdr:rowOff>
    </xdr:from>
    <xdr:to>
      <xdr:col>12</xdr:col>
      <xdr:colOff>161925</xdr:colOff>
      <xdr:row>0</xdr:row>
      <xdr:rowOff>161925</xdr:rowOff>
    </xdr:to>
    <xdr:sp macro="" textlink="">
      <xdr:nvSpPr>
        <xdr:cNvPr id="8" name="Oval 7">
          <a:hlinkClick xmlns:r="http://schemas.openxmlformats.org/officeDocument/2006/relationships" r:id="rId7"/>
        </xdr:cNvPr>
        <xdr:cNvSpPr/>
      </xdr:nvSpPr>
      <xdr:spPr>
        <a:xfrm>
          <a:off x="6638925"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1.xml><?xml version="1.0" encoding="utf-8"?>
<xdr:wsDr xmlns:xdr="http://schemas.openxmlformats.org/drawingml/2006/spreadsheetDrawing" xmlns:a="http://schemas.openxmlformats.org/drawingml/2006/main">
  <xdr:twoCellAnchor editAs="oneCell">
    <xdr:from>
      <xdr:col>11</xdr:col>
      <xdr:colOff>142875</xdr:colOff>
      <xdr:row>0</xdr:row>
      <xdr:rowOff>0</xdr:rowOff>
    </xdr:from>
    <xdr:to>
      <xdr:col>11</xdr:col>
      <xdr:colOff>514350</xdr:colOff>
      <xdr:row>0</xdr:row>
      <xdr:rowOff>371475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172200" y="0"/>
          <a:ext cx="371475" cy="371475"/>
        </a:xfrm>
        <a:prstGeom prst="rect">
          <a:avLst/>
        </a:prstGeom>
        <a:noFill/>
        <a:ln w="9525">
          <a:noFill/>
          <a:miter lim="800000"/>
          <a:headEnd/>
          <a:tailEnd/>
        </a:ln>
      </xdr:spPr>
    </xdr:pic>
    <xdr:clientData/>
  </xdr:twoCellAnchor>
  <xdr:twoCellAnchor>
    <xdr:from>
      <xdr:col>12</xdr:col>
      <xdr:colOff>247650</xdr:colOff>
      <xdr:row>0</xdr:row>
      <xdr:rowOff>0</xdr:rowOff>
    </xdr:from>
    <xdr:to>
      <xdr:col>12</xdr:col>
      <xdr:colOff>409575</xdr:colOff>
      <xdr:row>0</xdr:row>
      <xdr:rowOff>161925</xdr:rowOff>
    </xdr:to>
    <xdr:sp macro="" textlink="">
      <xdr:nvSpPr>
        <xdr:cNvPr id="3" name="Oval 2">
          <a:hlinkClick xmlns:r="http://schemas.openxmlformats.org/officeDocument/2006/relationships" r:id="rId3"/>
        </xdr:cNvPr>
        <xdr:cNvSpPr/>
      </xdr:nvSpPr>
      <xdr:spPr>
        <a:xfrm>
          <a:off x="688657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12</xdr:col>
      <xdr:colOff>476250</xdr:colOff>
      <xdr:row>0</xdr:row>
      <xdr:rowOff>0</xdr:rowOff>
    </xdr:from>
    <xdr:to>
      <xdr:col>13</xdr:col>
      <xdr:colOff>28575</xdr:colOff>
      <xdr:row>0</xdr:row>
      <xdr:rowOff>161925</xdr:rowOff>
    </xdr:to>
    <xdr:sp macro="" textlink="">
      <xdr:nvSpPr>
        <xdr:cNvPr id="4" name="Oval 3">
          <a:hlinkClick xmlns:r="http://schemas.openxmlformats.org/officeDocument/2006/relationships" r:id="rId4"/>
        </xdr:cNvPr>
        <xdr:cNvSpPr/>
      </xdr:nvSpPr>
      <xdr:spPr>
        <a:xfrm>
          <a:off x="711517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104775</xdr:colOff>
      <xdr:row>0</xdr:row>
      <xdr:rowOff>0</xdr:rowOff>
    </xdr:from>
    <xdr:to>
      <xdr:col>13</xdr:col>
      <xdr:colOff>266700</xdr:colOff>
      <xdr:row>0</xdr:row>
      <xdr:rowOff>161925</xdr:rowOff>
    </xdr:to>
    <xdr:sp macro="" textlink="">
      <xdr:nvSpPr>
        <xdr:cNvPr id="5" name="Oval 4">
          <a:hlinkClick xmlns:r="http://schemas.openxmlformats.org/officeDocument/2006/relationships" r:id="rId5"/>
        </xdr:cNvPr>
        <xdr:cNvSpPr/>
      </xdr:nvSpPr>
      <xdr:spPr>
        <a:xfrm>
          <a:off x="7353300" y="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342900</xdr:colOff>
      <xdr:row>0</xdr:row>
      <xdr:rowOff>0</xdr:rowOff>
    </xdr:from>
    <xdr:to>
      <xdr:col>13</xdr:col>
      <xdr:colOff>504825</xdr:colOff>
      <xdr:row>0</xdr:row>
      <xdr:rowOff>161925</xdr:rowOff>
    </xdr:to>
    <xdr:sp macro="" textlink="">
      <xdr:nvSpPr>
        <xdr:cNvPr id="6" name="Oval 5">
          <a:hlinkClick xmlns:r="http://schemas.openxmlformats.org/officeDocument/2006/relationships" r:id="rId6"/>
        </xdr:cNvPr>
        <xdr:cNvSpPr/>
      </xdr:nvSpPr>
      <xdr:spPr>
        <a:xfrm>
          <a:off x="7591425" y="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12</xdr:col>
      <xdr:colOff>0</xdr:colOff>
      <xdr:row>0</xdr:row>
      <xdr:rowOff>0</xdr:rowOff>
    </xdr:from>
    <xdr:to>
      <xdr:col>12</xdr:col>
      <xdr:colOff>161925</xdr:colOff>
      <xdr:row>0</xdr:row>
      <xdr:rowOff>161925</xdr:rowOff>
    </xdr:to>
    <xdr:sp macro="" textlink="">
      <xdr:nvSpPr>
        <xdr:cNvPr id="8" name="Oval 7">
          <a:hlinkClick xmlns:r="http://schemas.openxmlformats.org/officeDocument/2006/relationships" r:id="rId7"/>
        </xdr:cNvPr>
        <xdr:cNvSpPr/>
      </xdr:nvSpPr>
      <xdr:spPr>
        <a:xfrm>
          <a:off x="6638925"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2.xml><?xml version="1.0" encoding="utf-8"?>
<xdr:wsDr xmlns:xdr="http://schemas.openxmlformats.org/drawingml/2006/spreadsheetDrawing" xmlns:a="http://schemas.openxmlformats.org/drawingml/2006/main">
  <xdr:twoCellAnchor editAs="oneCell">
    <xdr:from>
      <xdr:col>5</xdr:col>
      <xdr:colOff>276225</xdr:colOff>
      <xdr:row>0</xdr:row>
      <xdr:rowOff>0</xdr:rowOff>
    </xdr:from>
    <xdr:to>
      <xdr:col>5</xdr:col>
      <xdr:colOff>647700</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10350" y="0"/>
          <a:ext cx="371475" cy="371475"/>
        </a:xfrm>
        <a:prstGeom prst="rect">
          <a:avLst/>
        </a:prstGeom>
        <a:noFill/>
        <a:ln w="9525">
          <a:noFill/>
          <a:miter lim="800000"/>
          <a:headEnd/>
          <a:tailEnd/>
        </a:ln>
      </xdr:spPr>
    </xdr:pic>
    <xdr:clientData/>
  </xdr:twoCellAnchor>
  <xdr:twoCellAnchor>
    <xdr:from>
      <xdr:col>6</xdr:col>
      <xdr:colOff>495300</xdr:colOff>
      <xdr:row>0</xdr:row>
      <xdr:rowOff>9525</xdr:rowOff>
    </xdr:from>
    <xdr:to>
      <xdr:col>6</xdr:col>
      <xdr:colOff>657225</xdr:colOff>
      <xdr:row>0</xdr:row>
      <xdr:rowOff>171450</xdr:rowOff>
    </xdr:to>
    <xdr:sp macro="" textlink="">
      <xdr:nvSpPr>
        <xdr:cNvPr id="4" name="Oval 3">
          <a:hlinkClick xmlns:r="http://schemas.openxmlformats.org/officeDocument/2006/relationships" r:id="rId3"/>
        </xdr:cNvPr>
        <xdr:cNvSpPr/>
      </xdr:nvSpPr>
      <xdr:spPr>
        <a:xfrm>
          <a:off x="7896225" y="9525"/>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6</xdr:col>
      <xdr:colOff>9525</xdr:colOff>
      <xdr:row>0</xdr:row>
      <xdr:rowOff>9525</xdr:rowOff>
    </xdr:from>
    <xdr:to>
      <xdr:col>6</xdr:col>
      <xdr:colOff>171450</xdr:colOff>
      <xdr:row>0</xdr:row>
      <xdr:rowOff>171450</xdr:rowOff>
    </xdr:to>
    <xdr:sp macro="" textlink="">
      <xdr:nvSpPr>
        <xdr:cNvPr id="5" name="Oval 4">
          <a:hlinkClick xmlns:r="http://schemas.openxmlformats.org/officeDocument/2006/relationships" r:id="rId4"/>
        </xdr:cNvPr>
        <xdr:cNvSpPr/>
      </xdr:nvSpPr>
      <xdr:spPr>
        <a:xfrm>
          <a:off x="7410450" y="9525"/>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3.xml><?xml version="1.0" encoding="utf-8"?>
<xdr:wsDr xmlns:xdr="http://schemas.openxmlformats.org/drawingml/2006/spreadsheetDrawing" xmlns:a="http://schemas.openxmlformats.org/drawingml/2006/main">
  <xdr:twoCellAnchor editAs="oneCell">
    <xdr:from>
      <xdr:col>5</xdr:col>
      <xdr:colOff>323850</xdr:colOff>
      <xdr:row>0</xdr:row>
      <xdr:rowOff>0</xdr:rowOff>
    </xdr:from>
    <xdr:to>
      <xdr:col>5</xdr:col>
      <xdr:colOff>695325</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781800" y="0"/>
          <a:ext cx="371475" cy="371475"/>
        </a:xfrm>
        <a:prstGeom prst="rect">
          <a:avLst/>
        </a:prstGeom>
        <a:noFill/>
        <a:ln w="9525">
          <a:noFill/>
          <a:miter lim="800000"/>
          <a:headEnd/>
          <a:tailEnd/>
        </a:ln>
      </xdr:spPr>
    </xdr:pic>
    <xdr:clientData/>
  </xdr:twoCellAnchor>
  <xdr:twoCellAnchor>
    <xdr:from>
      <xdr:col>6</xdr:col>
      <xdr:colOff>257175</xdr:colOff>
      <xdr:row>0</xdr:row>
      <xdr:rowOff>0</xdr:rowOff>
    </xdr:from>
    <xdr:to>
      <xdr:col>6</xdr:col>
      <xdr:colOff>419100</xdr:colOff>
      <xdr:row>0</xdr:row>
      <xdr:rowOff>161925</xdr:rowOff>
    </xdr:to>
    <xdr:sp macro="" textlink="">
      <xdr:nvSpPr>
        <xdr:cNvPr id="3" name="Oval 2">
          <a:hlinkClick xmlns:r="http://schemas.openxmlformats.org/officeDocument/2006/relationships" r:id="rId3"/>
        </xdr:cNvPr>
        <xdr:cNvSpPr/>
      </xdr:nvSpPr>
      <xdr:spPr>
        <a:xfrm>
          <a:off x="7753350"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6</xdr:col>
      <xdr:colOff>0</xdr:colOff>
      <xdr:row>0</xdr:row>
      <xdr:rowOff>0</xdr:rowOff>
    </xdr:from>
    <xdr:to>
      <xdr:col>6</xdr:col>
      <xdr:colOff>161925</xdr:colOff>
      <xdr:row>0</xdr:row>
      <xdr:rowOff>161925</xdr:rowOff>
    </xdr:to>
    <xdr:sp macro="" textlink="">
      <xdr:nvSpPr>
        <xdr:cNvPr id="5" name="Oval 4">
          <a:hlinkClick xmlns:r="http://schemas.openxmlformats.org/officeDocument/2006/relationships" r:id="rId4"/>
        </xdr:cNvPr>
        <xdr:cNvSpPr/>
      </xdr:nvSpPr>
      <xdr:spPr>
        <a:xfrm>
          <a:off x="7496175"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4.xml><?xml version="1.0" encoding="utf-8"?>
<xdr:wsDr xmlns:xdr="http://schemas.openxmlformats.org/drawingml/2006/spreadsheetDrawing" xmlns:a="http://schemas.openxmlformats.org/drawingml/2006/main">
  <xdr:twoCellAnchor editAs="oneCell">
    <xdr:from>
      <xdr:col>2</xdr:col>
      <xdr:colOff>209550</xdr:colOff>
      <xdr:row>0</xdr:row>
      <xdr:rowOff>0</xdr:rowOff>
    </xdr:from>
    <xdr:to>
      <xdr:col>2</xdr:col>
      <xdr:colOff>581025</xdr:colOff>
      <xdr:row>2</xdr:row>
      <xdr:rowOff>47625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19875" y="0"/>
          <a:ext cx="371475" cy="371475"/>
        </a:xfrm>
        <a:prstGeom prst="rect">
          <a:avLst/>
        </a:prstGeom>
        <a:noFill/>
        <a:ln w="9525">
          <a:noFill/>
          <a:miter lim="800000"/>
          <a:headEnd/>
          <a:tailEnd/>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133350</xdr:colOff>
      <xdr:row>0</xdr:row>
      <xdr:rowOff>0</xdr:rowOff>
    </xdr:from>
    <xdr:to>
      <xdr:col>1</xdr:col>
      <xdr:colOff>504825</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048375" y="0"/>
          <a:ext cx="371475" cy="3714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123825</xdr:colOff>
      <xdr:row>0</xdr:row>
      <xdr:rowOff>0</xdr:rowOff>
    </xdr:from>
    <xdr:to>
      <xdr:col>6</xdr:col>
      <xdr:colOff>495300</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143625" y="0"/>
          <a:ext cx="371475" cy="371475"/>
        </a:xfrm>
        <a:prstGeom prst="rect">
          <a:avLst/>
        </a:prstGeom>
        <a:noFill/>
        <a:ln w="9525">
          <a:noFill/>
          <a:miter lim="800000"/>
          <a:headEnd/>
          <a:tailEnd/>
        </a:ln>
      </xdr:spPr>
    </xdr:pic>
    <xdr:clientData/>
  </xdr:twoCellAnchor>
  <xdr:twoCellAnchor>
    <xdr:from>
      <xdr:col>7</xdr:col>
      <xdr:colOff>247650</xdr:colOff>
      <xdr:row>0</xdr:row>
      <xdr:rowOff>0</xdr:rowOff>
    </xdr:from>
    <xdr:to>
      <xdr:col>7</xdr:col>
      <xdr:colOff>409575</xdr:colOff>
      <xdr:row>0</xdr:row>
      <xdr:rowOff>161925</xdr:rowOff>
    </xdr:to>
    <xdr:sp macro="" textlink="">
      <xdr:nvSpPr>
        <xdr:cNvPr id="3" name="Oval 2">
          <a:hlinkClick xmlns:r="http://schemas.openxmlformats.org/officeDocument/2006/relationships" r:id="rId3"/>
        </xdr:cNvPr>
        <xdr:cNvSpPr/>
      </xdr:nvSpPr>
      <xdr:spPr>
        <a:xfrm>
          <a:off x="6877050"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7</xdr:col>
      <xdr:colOff>476250</xdr:colOff>
      <xdr:row>0</xdr:row>
      <xdr:rowOff>0</xdr:rowOff>
    </xdr:from>
    <xdr:to>
      <xdr:col>8</xdr:col>
      <xdr:colOff>28575</xdr:colOff>
      <xdr:row>0</xdr:row>
      <xdr:rowOff>161925</xdr:rowOff>
    </xdr:to>
    <xdr:sp macro="" textlink="">
      <xdr:nvSpPr>
        <xdr:cNvPr id="4" name="Oval 3">
          <a:hlinkClick xmlns:r="http://schemas.openxmlformats.org/officeDocument/2006/relationships" r:id="rId4"/>
        </xdr:cNvPr>
        <xdr:cNvSpPr/>
      </xdr:nvSpPr>
      <xdr:spPr>
        <a:xfrm>
          <a:off x="7105650"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142875</xdr:colOff>
      <xdr:row>0</xdr:row>
      <xdr:rowOff>0</xdr:rowOff>
    </xdr:from>
    <xdr:to>
      <xdr:col>7</xdr:col>
      <xdr:colOff>514350</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191250" y="0"/>
          <a:ext cx="371475" cy="371475"/>
        </a:xfrm>
        <a:prstGeom prst="rect">
          <a:avLst/>
        </a:prstGeom>
        <a:noFill/>
        <a:ln w="9525">
          <a:noFill/>
          <a:miter lim="800000"/>
          <a:headEnd/>
          <a:tailEnd/>
        </a:ln>
      </xdr:spPr>
    </xdr:pic>
    <xdr:clientData/>
  </xdr:twoCellAnchor>
  <xdr:twoCellAnchor>
    <xdr:from>
      <xdr:col>8</xdr:col>
      <xdr:colOff>247650</xdr:colOff>
      <xdr:row>0</xdr:row>
      <xdr:rowOff>0</xdr:rowOff>
    </xdr:from>
    <xdr:to>
      <xdr:col>8</xdr:col>
      <xdr:colOff>409575</xdr:colOff>
      <xdr:row>0</xdr:row>
      <xdr:rowOff>161925</xdr:rowOff>
    </xdr:to>
    <xdr:sp macro="" textlink="">
      <xdr:nvSpPr>
        <xdr:cNvPr id="3" name="Oval 2">
          <a:hlinkClick xmlns:r="http://schemas.openxmlformats.org/officeDocument/2006/relationships" r:id="rId3"/>
        </xdr:cNvPr>
        <xdr:cNvSpPr/>
      </xdr:nvSpPr>
      <xdr:spPr>
        <a:xfrm>
          <a:off x="690562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476250</xdr:colOff>
      <xdr:row>0</xdr:row>
      <xdr:rowOff>0</xdr:rowOff>
    </xdr:from>
    <xdr:to>
      <xdr:col>9</xdr:col>
      <xdr:colOff>28575</xdr:colOff>
      <xdr:row>0</xdr:row>
      <xdr:rowOff>161925</xdr:rowOff>
    </xdr:to>
    <xdr:sp macro="" textlink="">
      <xdr:nvSpPr>
        <xdr:cNvPr id="4" name="Oval 3">
          <a:hlinkClick xmlns:r="http://schemas.openxmlformats.org/officeDocument/2006/relationships" r:id="rId4"/>
        </xdr:cNvPr>
        <xdr:cNvSpPr/>
      </xdr:nvSpPr>
      <xdr:spPr>
        <a:xfrm>
          <a:off x="713422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114300</xdr:colOff>
      <xdr:row>0</xdr:row>
      <xdr:rowOff>0</xdr:rowOff>
    </xdr:from>
    <xdr:to>
      <xdr:col>3</xdr:col>
      <xdr:colOff>485775</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5676900" y="0"/>
          <a:ext cx="371475" cy="371475"/>
        </a:xfrm>
        <a:prstGeom prst="rect">
          <a:avLst/>
        </a:prstGeom>
        <a:noFill/>
        <a:ln w="9525">
          <a:noFill/>
          <a:miter lim="800000"/>
          <a:headEnd/>
          <a:tailEnd/>
        </a:ln>
      </xdr:spPr>
    </xdr:pic>
    <xdr:clientData/>
  </xdr:twoCellAnchor>
  <xdr:twoCellAnchor>
    <xdr:from>
      <xdr:col>4</xdr:col>
      <xdr:colOff>247650</xdr:colOff>
      <xdr:row>0</xdr:row>
      <xdr:rowOff>0</xdr:rowOff>
    </xdr:from>
    <xdr:to>
      <xdr:col>4</xdr:col>
      <xdr:colOff>409575</xdr:colOff>
      <xdr:row>0</xdr:row>
      <xdr:rowOff>161925</xdr:rowOff>
    </xdr:to>
    <xdr:sp macro="" textlink="">
      <xdr:nvSpPr>
        <xdr:cNvPr id="3" name="Oval 2">
          <a:hlinkClick xmlns:r="http://schemas.openxmlformats.org/officeDocument/2006/relationships" r:id="rId3"/>
        </xdr:cNvPr>
        <xdr:cNvSpPr/>
      </xdr:nvSpPr>
      <xdr:spPr>
        <a:xfrm>
          <a:off x="6419850"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4</xdr:col>
      <xdr:colOff>476250</xdr:colOff>
      <xdr:row>0</xdr:row>
      <xdr:rowOff>0</xdr:rowOff>
    </xdr:from>
    <xdr:to>
      <xdr:col>5</xdr:col>
      <xdr:colOff>28575</xdr:colOff>
      <xdr:row>0</xdr:row>
      <xdr:rowOff>161925</xdr:rowOff>
    </xdr:to>
    <xdr:sp macro="" textlink="">
      <xdr:nvSpPr>
        <xdr:cNvPr id="4" name="Oval 3">
          <a:hlinkClick xmlns:r="http://schemas.openxmlformats.org/officeDocument/2006/relationships" r:id="rId4"/>
        </xdr:cNvPr>
        <xdr:cNvSpPr/>
      </xdr:nvSpPr>
      <xdr:spPr>
        <a:xfrm>
          <a:off x="6648450"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142875</xdr:colOff>
      <xdr:row>0</xdr:row>
      <xdr:rowOff>0</xdr:rowOff>
    </xdr:from>
    <xdr:to>
      <xdr:col>6</xdr:col>
      <xdr:colOff>514350</xdr:colOff>
      <xdr:row>1</xdr:row>
      <xdr:rowOff>142875</xdr:rowOff>
    </xdr:to>
    <xdr:pic>
      <xdr:nvPicPr>
        <xdr:cNvPr id="3"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5457825" y="0"/>
          <a:ext cx="371475" cy="371475"/>
        </a:xfrm>
        <a:prstGeom prst="rect">
          <a:avLst/>
        </a:prstGeom>
        <a:noFill/>
        <a:ln w="9525">
          <a:noFill/>
          <a:miter lim="800000"/>
          <a:headEnd/>
          <a:tailEnd/>
        </a:ln>
      </xdr:spPr>
    </xdr:pic>
    <xdr:clientData/>
  </xdr:twoCellAnchor>
  <xdr:twoCellAnchor>
    <xdr:from>
      <xdr:col>7</xdr:col>
      <xdr:colOff>247650</xdr:colOff>
      <xdr:row>0</xdr:row>
      <xdr:rowOff>0</xdr:rowOff>
    </xdr:from>
    <xdr:to>
      <xdr:col>7</xdr:col>
      <xdr:colOff>409575</xdr:colOff>
      <xdr:row>0</xdr:row>
      <xdr:rowOff>161925</xdr:rowOff>
    </xdr:to>
    <xdr:sp macro="" textlink="">
      <xdr:nvSpPr>
        <xdr:cNvPr id="4" name="Oval 3">
          <a:hlinkClick xmlns:r="http://schemas.openxmlformats.org/officeDocument/2006/relationships" r:id="rId3"/>
        </xdr:cNvPr>
        <xdr:cNvSpPr/>
      </xdr:nvSpPr>
      <xdr:spPr>
        <a:xfrm>
          <a:off x="6172200"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7</xdr:col>
      <xdr:colOff>476250</xdr:colOff>
      <xdr:row>0</xdr:row>
      <xdr:rowOff>0</xdr:rowOff>
    </xdr:from>
    <xdr:to>
      <xdr:col>8</xdr:col>
      <xdr:colOff>28575</xdr:colOff>
      <xdr:row>0</xdr:row>
      <xdr:rowOff>161925</xdr:rowOff>
    </xdr:to>
    <xdr:sp macro="" textlink="">
      <xdr:nvSpPr>
        <xdr:cNvPr id="5" name="Oval 4">
          <a:hlinkClick xmlns:r="http://schemas.openxmlformats.org/officeDocument/2006/relationships" r:id="rId4"/>
        </xdr:cNvPr>
        <xdr:cNvSpPr/>
      </xdr:nvSpPr>
      <xdr:spPr>
        <a:xfrm>
          <a:off x="6400800"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104775</xdr:colOff>
      <xdr:row>0</xdr:row>
      <xdr:rowOff>0</xdr:rowOff>
    </xdr:from>
    <xdr:to>
      <xdr:col>5</xdr:col>
      <xdr:colOff>476250</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057900" y="0"/>
          <a:ext cx="371475" cy="371475"/>
        </a:xfrm>
        <a:prstGeom prst="rect">
          <a:avLst/>
        </a:prstGeom>
        <a:noFill/>
        <a:ln w="9525">
          <a:noFill/>
          <a:miter lim="800000"/>
          <a:headEnd/>
          <a:tailEnd/>
        </a:ln>
      </xdr:spPr>
    </xdr:pic>
    <xdr:clientData/>
  </xdr:twoCellAnchor>
  <xdr:twoCellAnchor>
    <xdr:from>
      <xdr:col>6</xdr:col>
      <xdr:colOff>257175</xdr:colOff>
      <xdr:row>0</xdr:row>
      <xdr:rowOff>0</xdr:rowOff>
    </xdr:from>
    <xdr:to>
      <xdr:col>6</xdr:col>
      <xdr:colOff>419100</xdr:colOff>
      <xdr:row>0</xdr:row>
      <xdr:rowOff>161925</xdr:rowOff>
    </xdr:to>
    <xdr:sp macro="" textlink="">
      <xdr:nvSpPr>
        <xdr:cNvPr id="3" name="Oval 2">
          <a:hlinkClick xmlns:r="http://schemas.openxmlformats.org/officeDocument/2006/relationships" r:id="rId3"/>
        </xdr:cNvPr>
        <xdr:cNvSpPr/>
      </xdr:nvSpPr>
      <xdr:spPr>
        <a:xfrm>
          <a:off x="6819900"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104775</xdr:colOff>
      <xdr:row>0</xdr:row>
      <xdr:rowOff>0</xdr:rowOff>
    </xdr:from>
    <xdr:to>
      <xdr:col>6</xdr:col>
      <xdr:colOff>476250</xdr:colOff>
      <xdr:row>1</xdr:row>
      <xdr:rowOff>142875</xdr:rowOff>
    </xdr:to>
    <xdr:pic>
      <xdr:nvPicPr>
        <xdr:cNvPr id="2"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181725" y="0"/>
          <a:ext cx="371475" cy="371475"/>
        </a:xfrm>
        <a:prstGeom prst="rect">
          <a:avLst/>
        </a:prstGeom>
        <a:noFill/>
        <a:ln w="9525">
          <a:noFill/>
          <a:miter lim="800000"/>
          <a:headEnd/>
          <a:tailEnd/>
        </a:ln>
      </xdr:spPr>
    </xdr:pic>
    <xdr:clientData/>
  </xdr:twoCellAnchor>
  <xdr:twoCellAnchor>
    <xdr:from>
      <xdr:col>7</xdr:col>
      <xdr:colOff>247650</xdr:colOff>
      <xdr:row>0</xdr:row>
      <xdr:rowOff>0</xdr:rowOff>
    </xdr:from>
    <xdr:to>
      <xdr:col>7</xdr:col>
      <xdr:colOff>409575</xdr:colOff>
      <xdr:row>0</xdr:row>
      <xdr:rowOff>161925</xdr:rowOff>
    </xdr:to>
    <xdr:sp macro="" textlink="">
      <xdr:nvSpPr>
        <xdr:cNvPr id="3" name="Oval 2">
          <a:hlinkClick xmlns:r="http://schemas.openxmlformats.org/officeDocument/2006/relationships" r:id="rId3"/>
        </xdr:cNvPr>
        <xdr:cNvSpPr/>
      </xdr:nvSpPr>
      <xdr:spPr>
        <a:xfrm>
          <a:off x="6934200"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dstavem\Local%20Settings\Temporary%20Internet%20Files\Content.Outlook\X0BDWJPP\CDS%202009-2010%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 CAS"/>
      <sheetName val="I CAPS"/>
      <sheetName val="I GS"/>
      <sheetName val="I SEM"/>
      <sheetName val="I All Schools Combined"/>
      <sheetName val="I CAS-CAPS-GS only"/>
      <sheetName val="CDS Definitions"/>
    </sheetNames>
    <sheetDataSet>
      <sheetData sheetId="0">
        <row r="22">
          <cell r="I22">
            <v>188</v>
          </cell>
          <cell r="J22">
            <v>105</v>
          </cell>
        </row>
        <row r="23">
          <cell r="I23">
            <v>21</v>
          </cell>
          <cell r="J23">
            <v>6</v>
          </cell>
        </row>
        <row r="24">
          <cell r="I24">
            <v>79</v>
          </cell>
          <cell r="J24">
            <v>64</v>
          </cell>
        </row>
        <row r="25">
          <cell r="I25">
            <v>109</v>
          </cell>
          <cell r="J25">
            <v>41</v>
          </cell>
        </row>
        <row r="26">
          <cell r="I26">
            <v>4</v>
          </cell>
          <cell r="J26">
            <v>2</v>
          </cell>
        </row>
        <row r="27">
          <cell r="I27">
            <v>147</v>
          </cell>
          <cell r="J27">
            <v>27</v>
          </cell>
        </row>
        <row r="28">
          <cell r="I28">
            <v>39</v>
          </cell>
          <cell r="J28">
            <v>52</v>
          </cell>
        </row>
        <row r="29">
          <cell r="I29">
            <v>2</v>
          </cell>
          <cell r="J29">
            <v>24</v>
          </cell>
        </row>
        <row r="30">
          <cell r="I30">
            <v>0</v>
          </cell>
          <cell r="J30">
            <v>2</v>
          </cell>
        </row>
        <row r="31">
          <cell r="I31">
            <v>0</v>
          </cell>
          <cell r="J31">
            <v>0</v>
          </cell>
        </row>
      </sheetData>
      <sheetData sheetId="1">
        <row r="22">
          <cell r="I22">
            <v>5</v>
          </cell>
          <cell r="J22">
            <v>71</v>
          </cell>
        </row>
        <row r="23">
          <cell r="I23">
            <v>1</v>
          </cell>
          <cell r="J23">
            <v>7</v>
          </cell>
        </row>
        <row r="24">
          <cell r="I24">
            <v>3</v>
          </cell>
          <cell r="J24">
            <v>33</v>
          </cell>
        </row>
        <row r="25">
          <cell r="I25">
            <v>2</v>
          </cell>
          <cell r="J25">
            <v>38</v>
          </cell>
        </row>
        <row r="26">
          <cell r="I26">
            <v>0</v>
          </cell>
          <cell r="J26">
            <v>0</v>
          </cell>
        </row>
        <row r="27">
          <cell r="I27">
            <v>3</v>
          </cell>
          <cell r="J27">
            <v>12</v>
          </cell>
        </row>
        <row r="28">
          <cell r="I28">
            <v>2</v>
          </cell>
          <cell r="J28">
            <v>58</v>
          </cell>
        </row>
        <row r="29">
          <cell r="I29">
            <v>0</v>
          </cell>
          <cell r="J29">
            <v>1</v>
          </cell>
        </row>
        <row r="30">
          <cell r="I30">
            <v>0</v>
          </cell>
          <cell r="J30">
            <v>0</v>
          </cell>
        </row>
        <row r="31">
          <cell r="I31">
            <v>0</v>
          </cell>
          <cell r="J31">
            <v>0</v>
          </cell>
        </row>
      </sheetData>
      <sheetData sheetId="2">
        <row r="22">
          <cell r="I22">
            <v>13</v>
          </cell>
          <cell r="J22">
            <v>82</v>
          </cell>
        </row>
        <row r="23">
          <cell r="I23">
            <v>0</v>
          </cell>
          <cell r="J23">
            <v>2</v>
          </cell>
        </row>
        <row r="24">
          <cell r="I24">
            <v>7</v>
          </cell>
          <cell r="J24">
            <v>35</v>
          </cell>
        </row>
        <row r="25">
          <cell r="I25">
            <v>6</v>
          </cell>
          <cell r="J25">
            <v>47</v>
          </cell>
        </row>
        <row r="26">
          <cell r="I26">
            <v>0</v>
          </cell>
          <cell r="J26">
            <v>0</v>
          </cell>
        </row>
        <row r="27">
          <cell r="I27">
            <v>9</v>
          </cell>
          <cell r="J27">
            <v>29</v>
          </cell>
        </row>
        <row r="28">
          <cell r="I28">
            <v>4</v>
          </cell>
          <cell r="J28">
            <v>52</v>
          </cell>
        </row>
        <row r="29">
          <cell r="I29">
            <v>0</v>
          </cell>
          <cell r="J29">
            <v>1</v>
          </cell>
        </row>
        <row r="30">
          <cell r="I30">
            <v>0</v>
          </cell>
          <cell r="J30">
            <v>0</v>
          </cell>
        </row>
        <row r="31">
          <cell r="I31">
            <v>5</v>
          </cell>
          <cell r="J31">
            <v>71</v>
          </cell>
        </row>
      </sheetData>
      <sheetData sheetId="3">
        <row r="22">
          <cell r="I22">
            <v>26</v>
          </cell>
          <cell r="J22">
            <v>74</v>
          </cell>
        </row>
        <row r="23">
          <cell r="I23">
            <v>2</v>
          </cell>
          <cell r="J23">
            <v>7</v>
          </cell>
        </row>
        <row r="24">
          <cell r="I24">
            <v>3</v>
          </cell>
          <cell r="J24">
            <v>29</v>
          </cell>
        </row>
        <row r="25">
          <cell r="I25">
            <v>23</v>
          </cell>
          <cell r="J25">
            <v>45</v>
          </cell>
        </row>
        <row r="26">
          <cell r="I26">
            <v>1</v>
          </cell>
          <cell r="J26">
            <v>0</v>
          </cell>
        </row>
        <row r="27">
          <cell r="I27">
            <v>26</v>
          </cell>
          <cell r="J27">
            <v>38</v>
          </cell>
        </row>
        <row r="28">
          <cell r="I28">
            <v>0</v>
          </cell>
          <cell r="J28">
            <v>35</v>
          </cell>
        </row>
        <row r="29">
          <cell r="I29">
            <v>0</v>
          </cell>
          <cell r="J29">
            <v>1</v>
          </cell>
        </row>
        <row r="30">
          <cell r="I30">
            <v>0</v>
          </cell>
          <cell r="J30">
            <v>0</v>
          </cell>
        </row>
        <row r="31">
          <cell r="I31">
            <v>0</v>
          </cell>
          <cell r="J31">
            <v>0</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Buadmissions-cas@bethel.edu" TargetMode="External"/><Relationship Id="rId2" Type="http://schemas.openxmlformats.org/officeDocument/2006/relationships/hyperlink" Target="http://www.bethel.edu/" TargetMode="External"/><Relationship Id="rId1" Type="http://schemas.openxmlformats.org/officeDocument/2006/relationships/hyperlink" Target="mailto:dc-nelson@bethel.edu"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cas.bethel.edu/admissions/application-details"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1"/>
  </sheetPr>
  <dimension ref="A1:D32"/>
  <sheetViews>
    <sheetView tabSelected="1" zoomScaleNormal="100" workbookViewId="0">
      <selection activeCell="B1" sqref="B1"/>
    </sheetView>
  </sheetViews>
  <sheetFormatPr defaultRowHeight="12.75"/>
  <cols>
    <col min="1" max="1" width="3.140625" style="913" customWidth="1"/>
    <col min="2" max="2" width="43.5703125" style="913" customWidth="1"/>
    <col min="3" max="6" width="13" style="913" customWidth="1"/>
    <col min="7" max="16384" width="9.140625" style="913"/>
  </cols>
  <sheetData>
    <row r="1" spans="1:4" s="917" customFormat="1" ht="18.75">
      <c r="B1" s="918" t="s">
        <v>1186</v>
      </c>
    </row>
    <row r="2" spans="1:4" s="917" customFormat="1" ht="18.75">
      <c r="A2" s="918"/>
    </row>
    <row r="3" spans="1:4" s="912" customFormat="1" ht="21">
      <c r="A3" s="919" t="s">
        <v>1187</v>
      </c>
    </row>
    <row r="4" spans="1:4" ht="15.75">
      <c r="B4" s="920"/>
      <c r="C4" s="921" t="s">
        <v>1194</v>
      </c>
    </row>
    <row r="5" spans="1:4" ht="17.25" customHeight="1">
      <c r="B5" s="922" t="s">
        <v>1174</v>
      </c>
    </row>
    <row r="6" spans="1:4" ht="17.25" customHeight="1">
      <c r="B6" s="922" t="s">
        <v>1175</v>
      </c>
      <c r="C6" s="914"/>
      <c r="D6" s="914"/>
    </row>
    <row r="7" spans="1:4" ht="17.25" customHeight="1">
      <c r="B7" s="922" t="s">
        <v>1176</v>
      </c>
      <c r="C7" s="914"/>
      <c r="D7" s="914"/>
    </row>
    <row r="8" spans="1:4" ht="17.25" customHeight="1">
      <c r="B8" s="922" t="s">
        <v>1177</v>
      </c>
      <c r="C8" s="914"/>
      <c r="D8" s="914"/>
    </row>
    <row r="9" spans="1:4" ht="17.25" customHeight="1">
      <c r="B9" s="922" t="s">
        <v>1178</v>
      </c>
      <c r="C9" s="914"/>
      <c r="D9" s="914"/>
    </row>
    <row r="10" spans="1:4" ht="17.25" customHeight="1">
      <c r="B10" s="922" t="s">
        <v>1179</v>
      </c>
      <c r="C10" s="914"/>
      <c r="D10" s="914"/>
    </row>
    <row r="11" spans="1:4" ht="17.25" customHeight="1">
      <c r="B11" s="922" t="s">
        <v>1180</v>
      </c>
      <c r="C11" s="914"/>
      <c r="D11" s="914"/>
    </row>
    <row r="12" spans="1:4" ht="17.25" customHeight="1">
      <c r="B12" s="922" t="s">
        <v>1181</v>
      </c>
      <c r="C12" s="914"/>
      <c r="D12" s="914"/>
    </row>
    <row r="13" spans="1:4" ht="17.25" customHeight="1">
      <c r="B13" s="922" t="s">
        <v>1182</v>
      </c>
      <c r="C13" s="914"/>
      <c r="D13" s="914"/>
    </row>
    <row r="14" spans="1:4" ht="17.25" customHeight="1">
      <c r="B14" s="922" t="s">
        <v>1183</v>
      </c>
      <c r="C14" s="914"/>
      <c r="D14" s="914"/>
    </row>
    <row r="15" spans="1:4" ht="17.25" customHeight="1">
      <c r="B15" s="915"/>
    </row>
    <row r="16" spans="1:4" ht="17.25" customHeight="1">
      <c r="B16" s="922" t="s">
        <v>1184</v>
      </c>
    </row>
    <row r="17" spans="2:3" ht="17.25" customHeight="1">
      <c r="B17" s="922" t="s">
        <v>1185</v>
      </c>
    </row>
    <row r="18" spans="2:3" ht="15.75">
      <c r="B18" s="915"/>
    </row>
    <row r="19" spans="2:3" ht="15.75">
      <c r="B19" s="915"/>
    </row>
    <row r="20" spans="2:3" ht="15.75">
      <c r="B20" s="916" t="s">
        <v>1196</v>
      </c>
    </row>
    <row r="21" spans="2:3" ht="12.75" customHeight="1">
      <c r="B21" s="915"/>
    </row>
    <row r="22" spans="2:3" ht="12.75" customHeight="1">
      <c r="B22" s="920"/>
      <c r="C22" s="921" t="s">
        <v>1195</v>
      </c>
    </row>
    <row r="23" spans="2:3">
      <c r="C23" s="921"/>
    </row>
    <row r="24" spans="2:3">
      <c r="C24" s="921" t="s">
        <v>1188</v>
      </c>
    </row>
    <row r="25" spans="2:3">
      <c r="C25" s="921"/>
    </row>
    <row r="26" spans="2:3">
      <c r="C26" s="921" t="s">
        <v>1189</v>
      </c>
    </row>
    <row r="27" spans="2:3">
      <c r="C27" s="921"/>
    </row>
    <row r="28" spans="2:3">
      <c r="C28" s="921" t="s">
        <v>1190</v>
      </c>
    </row>
    <row r="29" spans="2:3">
      <c r="C29" s="921"/>
    </row>
    <row r="30" spans="2:3">
      <c r="C30" s="921" t="s">
        <v>1191</v>
      </c>
    </row>
    <row r="31" spans="2:3">
      <c r="C31" s="921"/>
    </row>
    <row r="32" spans="2:3">
      <c r="C32" s="921" t="s">
        <v>1192</v>
      </c>
    </row>
  </sheetData>
  <sheetProtection password="CA0F" sheet="1" objects="1" scenarios="1"/>
  <hyperlinks>
    <hyperlink ref="B5" location="A!A1" display="Section A - General Information"/>
    <hyperlink ref="B6" location="B!A1" display="Section B - Enrollment and Persistence"/>
    <hyperlink ref="B7" location="'C'!A1" display="Section C - Freshman Admission"/>
    <hyperlink ref="B8" location="D!A1" display="Section D - Transfer Admission"/>
    <hyperlink ref="B9" location="E!A1" display="Section E - Academic Offerings and Policies"/>
    <hyperlink ref="B10" location="F!A1" display="Section F - Student Life"/>
    <hyperlink ref="B11" location="G!A1" display="Section G - Annual Expenses"/>
    <hyperlink ref="B12" location="H!A1" display="Section H - Financial Aid"/>
    <hyperlink ref="B13" location="I!A1" display="Section I - Instrucitonal Faculty and Class Size"/>
    <hyperlink ref="B14" location="J!A1" display="Section J - Degrees Conferred"/>
    <hyperlink ref="B16" location="'CDS-CHANGES'!A1" display="CDS - Changes"/>
    <hyperlink ref="B17" location="'CDS Definitions'!A1" display="CDS - Definitions"/>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sheetPr>
    <tabColor theme="1"/>
  </sheetPr>
  <dimension ref="A1:K53"/>
  <sheetViews>
    <sheetView workbookViewId="0">
      <selection sqref="A1:K1"/>
    </sheetView>
  </sheetViews>
  <sheetFormatPr defaultRowHeight="12.75"/>
  <cols>
    <col min="1" max="2" width="3.85546875" customWidth="1"/>
    <col min="3" max="3" width="10.7109375" customWidth="1"/>
    <col min="4" max="11" width="9" customWidth="1"/>
  </cols>
  <sheetData>
    <row r="1" spans="1:11" ht="18">
      <c r="A1" s="1097" t="s">
        <v>1173</v>
      </c>
      <c r="B1" s="1097"/>
      <c r="C1" s="1097"/>
      <c r="D1" s="1097"/>
      <c r="E1" s="1097"/>
      <c r="F1" s="1097"/>
      <c r="G1" s="1097"/>
      <c r="H1" s="1097"/>
      <c r="I1" s="1097"/>
      <c r="J1" s="1097"/>
      <c r="K1" s="1097"/>
    </row>
    <row r="3" spans="1:11" ht="38.25" customHeight="1">
      <c r="A3" s="3" t="s">
        <v>54</v>
      </c>
      <c r="B3" s="1202" t="s">
        <v>7</v>
      </c>
      <c r="C3" s="1203"/>
      <c r="D3" s="1203"/>
      <c r="E3" s="1203"/>
      <c r="F3" s="1203"/>
      <c r="G3" s="1203"/>
      <c r="H3" s="1203"/>
      <c r="I3" s="1203"/>
      <c r="J3" s="1203"/>
      <c r="K3" s="1203"/>
    </row>
    <row r="4" spans="1:11" ht="66" customHeight="1">
      <c r="B4" s="1200" t="s">
        <v>552</v>
      </c>
      <c r="C4" s="1200"/>
      <c r="D4" s="1200"/>
      <c r="E4" s="1200"/>
      <c r="F4" s="1200"/>
      <c r="G4" s="1200"/>
      <c r="H4" s="1200"/>
      <c r="I4" s="1200"/>
      <c r="J4" s="1200"/>
      <c r="K4" s="1200"/>
    </row>
    <row r="5" spans="1:11" s="186" customFormat="1">
      <c r="B5" s="187"/>
      <c r="C5" s="188"/>
      <c r="D5" s="185"/>
      <c r="E5" s="185"/>
      <c r="F5" s="185"/>
      <c r="G5" s="185"/>
      <c r="H5" s="185"/>
      <c r="I5" s="189"/>
      <c r="J5" s="187" t="s">
        <v>742</v>
      </c>
      <c r="K5" s="187" t="s">
        <v>743</v>
      </c>
    </row>
    <row r="6" spans="1:11" s="183" customFormat="1" ht="55.5" customHeight="1">
      <c r="B6" s="184"/>
      <c r="C6" s="1200" t="s">
        <v>735</v>
      </c>
      <c r="D6" s="1200"/>
      <c r="E6" s="1200"/>
      <c r="F6" s="1200"/>
      <c r="G6" s="1200"/>
      <c r="H6" s="1200"/>
      <c r="I6" s="1200"/>
      <c r="J6" s="190" t="s">
        <v>744</v>
      </c>
      <c r="K6" s="190" t="s">
        <v>745</v>
      </c>
    </row>
    <row r="7" spans="1:11" s="183" customFormat="1" ht="46.5" customHeight="1">
      <c r="B7" s="184"/>
      <c r="C7" s="1200" t="s">
        <v>736</v>
      </c>
      <c r="D7" s="1200"/>
      <c r="E7" s="1200"/>
      <c r="F7" s="1200"/>
      <c r="G7" s="1200"/>
      <c r="H7" s="1200"/>
      <c r="I7" s="1200"/>
      <c r="J7" s="190" t="s">
        <v>744</v>
      </c>
      <c r="K7" s="190" t="s">
        <v>159</v>
      </c>
    </row>
    <row r="8" spans="1:11" s="183" customFormat="1" ht="24.75" customHeight="1">
      <c r="B8" s="184"/>
      <c r="C8" s="1200" t="s">
        <v>737</v>
      </c>
      <c r="D8" s="1200"/>
      <c r="E8" s="1200"/>
      <c r="F8" s="1200"/>
      <c r="G8" s="1200"/>
      <c r="H8" s="1200"/>
      <c r="I8" s="1200"/>
      <c r="J8" s="190" t="s">
        <v>744</v>
      </c>
      <c r="K8" s="190" t="s">
        <v>746</v>
      </c>
    </row>
    <row r="9" spans="1:11" s="183" customFormat="1" ht="25.5" customHeight="1">
      <c r="B9" s="184"/>
      <c r="C9" s="1200" t="s">
        <v>738</v>
      </c>
      <c r="D9" s="1200"/>
      <c r="E9" s="1200"/>
      <c r="F9" s="1200"/>
      <c r="G9" s="1200"/>
      <c r="H9" s="1200"/>
      <c r="I9" s="1200"/>
      <c r="J9" s="190" t="s">
        <v>744</v>
      </c>
      <c r="K9" s="190" t="s">
        <v>744</v>
      </c>
    </row>
    <row r="10" spans="1:11" s="183" customFormat="1">
      <c r="B10" s="184"/>
      <c r="C10" s="1200" t="s">
        <v>739</v>
      </c>
      <c r="D10" s="1200"/>
      <c r="E10" s="1200"/>
      <c r="F10" s="1200"/>
      <c r="G10" s="1200"/>
      <c r="H10" s="1200"/>
      <c r="I10" s="1200"/>
      <c r="J10" s="190" t="s">
        <v>746</v>
      </c>
      <c r="K10" s="190" t="s">
        <v>744</v>
      </c>
    </row>
    <row r="11" spans="1:11" s="183" customFormat="1">
      <c r="B11" s="184"/>
      <c r="C11" s="1200" t="s">
        <v>740</v>
      </c>
      <c r="D11" s="1200"/>
      <c r="E11" s="1200"/>
      <c r="F11" s="1200"/>
      <c r="G11" s="1200"/>
      <c r="H11" s="1200"/>
      <c r="I11" s="1200"/>
      <c r="J11" s="190" t="s">
        <v>744</v>
      </c>
      <c r="K11" s="190" t="s">
        <v>744</v>
      </c>
    </row>
    <row r="12" spans="1:11" s="183" customFormat="1">
      <c r="B12" s="184"/>
      <c r="C12" s="1200" t="s">
        <v>741</v>
      </c>
      <c r="D12" s="1200"/>
      <c r="E12" s="1200"/>
      <c r="F12" s="1200"/>
      <c r="G12" s="1200"/>
      <c r="H12" s="1200"/>
      <c r="I12" s="1200"/>
      <c r="J12" s="190" t="s">
        <v>744</v>
      </c>
      <c r="K12" s="190" t="s">
        <v>746</v>
      </c>
    </row>
    <row r="13" spans="1:11" ht="12.75" customHeight="1">
      <c r="B13" s="140"/>
      <c r="C13" s="140"/>
      <c r="D13" s="140"/>
      <c r="E13" s="140"/>
      <c r="F13" s="140"/>
      <c r="G13" s="140"/>
      <c r="H13" s="140"/>
      <c r="I13" s="140"/>
      <c r="J13" s="140"/>
      <c r="K13" s="140"/>
    </row>
    <row r="14" spans="1:11" s="191" customFormat="1" ht="25.5" customHeight="1">
      <c r="B14" s="1204" t="s">
        <v>747</v>
      </c>
      <c r="C14" s="1205"/>
      <c r="D14" s="1205"/>
      <c r="E14" s="1205"/>
      <c r="F14" s="1205"/>
      <c r="G14" s="1205"/>
      <c r="H14" s="1205"/>
      <c r="I14" s="1205"/>
      <c r="J14" s="1205"/>
      <c r="K14" s="1205"/>
    </row>
    <row r="15" spans="1:11" s="191" customFormat="1" ht="49.5" customHeight="1">
      <c r="B15" s="1204" t="s">
        <v>748</v>
      </c>
      <c r="C15" s="1205"/>
      <c r="D15" s="1205"/>
      <c r="E15" s="1205"/>
      <c r="F15" s="1205"/>
      <c r="G15" s="1205"/>
      <c r="H15" s="1205"/>
      <c r="I15" s="1205"/>
      <c r="J15" s="1205"/>
      <c r="K15" s="1205"/>
    </row>
    <row r="16" spans="1:11" ht="25.5" customHeight="1">
      <c r="B16" s="1195" t="s">
        <v>749</v>
      </c>
      <c r="C16" s="1196"/>
      <c r="D16" s="1196"/>
      <c r="E16" s="1196"/>
      <c r="F16" s="1196"/>
      <c r="G16" s="1196"/>
      <c r="H16" s="1196"/>
      <c r="I16" s="1196"/>
      <c r="J16" s="1196"/>
      <c r="K16" s="1196"/>
    </row>
    <row r="17" spans="1:11" ht="64.5" customHeight="1">
      <c r="B17" s="1206" t="s">
        <v>8</v>
      </c>
      <c r="C17" s="1207"/>
      <c r="D17" s="1207"/>
      <c r="E17" s="1207"/>
      <c r="F17" s="1207"/>
      <c r="G17" s="1207"/>
      <c r="H17" s="1207"/>
      <c r="I17" s="1207"/>
      <c r="J17" s="1207"/>
      <c r="K17" s="1207"/>
    </row>
    <row r="18" spans="1:11" ht="12.75" customHeight="1">
      <c r="B18" s="1195" t="s">
        <v>502</v>
      </c>
      <c r="C18" s="1196"/>
      <c r="D18" s="1196"/>
      <c r="E18" s="1196"/>
      <c r="F18" s="1196"/>
      <c r="G18" s="1196"/>
      <c r="H18" s="1196"/>
      <c r="I18" s="1196"/>
      <c r="J18" s="1196"/>
      <c r="K18" s="1196"/>
    </row>
    <row r="19" spans="1:11" ht="12.75" customHeight="1">
      <c r="B19" s="1196"/>
      <c r="C19" s="1196"/>
      <c r="D19" s="1196"/>
      <c r="E19" s="1196"/>
      <c r="F19" s="1196"/>
      <c r="G19" s="1196"/>
      <c r="H19" s="1196"/>
      <c r="I19" s="1196"/>
      <c r="J19" s="1196"/>
      <c r="K19" s="1196"/>
    </row>
    <row r="20" spans="1:11">
      <c r="C20" s="117"/>
      <c r="D20" s="117"/>
      <c r="E20" s="117"/>
      <c r="F20" s="117"/>
      <c r="G20" s="117"/>
      <c r="H20" s="117"/>
      <c r="I20" s="117"/>
      <c r="J20" s="117"/>
      <c r="K20" s="117"/>
    </row>
    <row r="21" spans="1:11">
      <c r="A21" s="3" t="s">
        <v>54</v>
      </c>
      <c r="B21" s="1180"/>
      <c r="C21" s="1181"/>
      <c r="D21" s="1181"/>
      <c r="E21" s="1181"/>
      <c r="F21" s="1181"/>
      <c r="G21" s="1181"/>
      <c r="H21" s="1182"/>
      <c r="I21" s="135" t="s">
        <v>26</v>
      </c>
      <c r="J21" s="135" t="s">
        <v>27</v>
      </c>
      <c r="K21" s="135" t="s">
        <v>844</v>
      </c>
    </row>
    <row r="22" spans="1:11">
      <c r="A22" s="3" t="s">
        <v>54</v>
      </c>
      <c r="B22" s="136" t="s">
        <v>28</v>
      </c>
      <c r="C22" s="984" t="s">
        <v>29</v>
      </c>
      <c r="D22" s="984"/>
      <c r="E22" s="984"/>
      <c r="F22" s="984"/>
      <c r="G22" s="984"/>
      <c r="H22" s="985"/>
      <c r="I22" s="76">
        <f>'[1]I CAS'!I22+'[1]I CAPS'!I22+'[1]I GS'!I22+'[1]I SEM'!I22</f>
        <v>232</v>
      </c>
      <c r="J22" s="76">
        <f>'[1]I CAS'!J22+'[1]I CAPS'!J22+'[1]I GS'!J22+'[1]I SEM'!J22</f>
        <v>332</v>
      </c>
      <c r="K22" s="76">
        <f>I22+J22</f>
        <v>564</v>
      </c>
    </row>
    <row r="23" spans="1:11">
      <c r="A23" s="3" t="s">
        <v>54</v>
      </c>
      <c r="B23" s="136" t="s">
        <v>30</v>
      </c>
      <c r="C23" s="984" t="s">
        <v>31</v>
      </c>
      <c r="D23" s="984"/>
      <c r="E23" s="984"/>
      <c r="F23" s="984"/>
      <c r="G23" s="984"/>
      <c r="H23" s="985"/>
      <c r="I23" s="76">
        <f>'[1]I CAS'!I23+'[1]I CAPS'!I23+'[1]I GS'!I23+'[1]I SEM'!I23</f>
        <v>24</v>
      </c>
      <c r="J23" s="76">
        <f>'[1]I CAS'!J23+'[1]I CAPS'!J23+'[1]I GS'!J23+'[1]I SEM'!J23</f>
        <v>22</v>
      </c>
      <c r="K23" s="76">
        <f t="shared" ref="K23:K31" si="0">I23+J23</f>
        <v>46</v>
      </c>
    </row>
    <row r="24" spans="1:11">
      <c r="A24" s="3" t="s">
        <v>54</v>
      </c>
      <c r="B24" s="136" t="s">
        <v>32</v>
      </c>
      <c r="C24" s="984" t="s">
        <v>33</v>
      </c>
      <c r="D24" s="984"/>
      <c r="E24" s="984"/>
      <c r="F24" s="984"/>
      <c r="G24" s="984"/>
      <c r="H24" s="985"/>
      <c r="I24" s="76">
        <f>'[1]I CAS'!I24+'[1]I CAPS'!I24+'[1]I GS'!I24+'[1]I SEM'!I24</f>
        <v>92</v>
      </c>
      <c r="J24" s="76">
        <f>'[1]I CAS'!J24+'[1]I CAPS'!J24+'[1]I GS'!J24+'[1]I SEM'!J24</f>
        <v>161</v>
      </c>
      <c r="K24" s="76">
        <f t="shared" si="0"/>
        <v>253</v>
      </c>
    </row>
    <row r="25" spans="1:11">
      <c r="A25" s="3" t="s">
        <v>54</v>
      </c>
      <c r="B25" s="136" t="s">
        <v>34</v>
      </c>
      <c r="C25" s="984" t="s">
        <v>35</v>
      </c>
      <c r="D25" s="984"/>
      <c r="E25" s="984"/>
      <c r="F25" s="984"/>
      <c r="G25" s="984"/>
      <c r="H25" s="985"/>
      <c r="I25" s="76">
        <f>'[1]I CAS'!I25+'[1]I CAPS'!I25+'[1]I GS'!I25+'[1]I SEM'!I25</f>
        <v>140</v>
      </c>
      <c r="J25" s="76">
        <f>'[1]I CAS'!J25+'[1]I CAPS'!J25+'[1]I GS'!J25+'[1]I SEM'!J25</f>
        <v>171</v>
      </c>
      <c r="K25" s="76">
        <f t="shared" si="0"/>
        <v>311</v>
      </c>
    </row>
    <row r="26" spans="1:11" ht="14.25" customHeight="1">
      <c r="A26" s="3" t="s">
        <v>54</v>
      </c>
      <c r="B26" s="136" t="s">
        <v>36</v>
      </c>
      <c r="C26" s="984" t="s">
        <v>37</v>
      </c>
      <c r="D26" s="984"/>
      <c r="E26" s="984"/>
      <c r="F26" s="984"/>
      <c r="G26" s="984"/>
      <c r="H26" s="985"/>
      <c r="I26" s="76">
        <f>'[1]I CAS'!I26+'[1]I CAPS'!I26+'[1]I GS'!I26+'[1]I SEM'!I26</f>
        <v>5</v>
      </c>
      <c r="J26" s="76">
        <f>'[1]I CAS'!J26+'[1]I CAPS'!J26+'[1]I GS'!J26+'[1]I SEM'!J26</f>
        <v>2</v>
      </c>
      <c r="K26" s="76">
        <f t="shared" si="0"/>
        <v>7</v>
      </c>
    </row>
    <row r="27" spans="1:11" ht="25.5" customHeight="1">
      <c r="A27" s="3" t="s">
        <v>54</v>
      </c>
      <c r="B27" s="137" t="s">
        <v>38</v>
      </c>
      <c r="C27" s="1198" t="s">
        <v>9</v>
      </c>
      <c r="D27" s="1198"/>
      <c r="E27" s="1198"/>
      <c r="F27" s="1198"/>
      <c r="G27" s="1198"/>
      <c r="H27" s="1199"/>
      <c r="I27" s="76">
        <f>'[1]I CAS'!I27+'[1]I CAPS'!I27+'[1]I GS'!I27+'[1]I SEM'!I27</f>
        <v>185</v>
      </c>
      <c r="J27" s="76">
        <f>'[1]I CAS'!J27+'[1]I CAPS'!J27+'[1]I GS'!J27+'[1]I SEM'!J27</f>
        <v>106</v>
      </c>
      <c r="K27" s="76">
        <f t="shared" si="0"/>
        <v>291</v>
      </c>
    </row>
    <row r="28" spans="1:11" ht="26.25" customHeight="1">
      <c r="A28" s="3" t="s">
        <v>54</v>
      </c>
      <c r="B28" s="137" t="s">
        <v>39</v>
      </c>
      <c r="C28" s="984" t="s">
        <v>40</v>
      </c>
      <c r="D28" s="984"/>
      <c r="E28" s="984"/>
      <c r="F28" s="984"/>
      <c r="G28" s="984"/>
      <c r="H28" s="985"/>
      <c r="I28" s="76">
        <f>'[1]I CAS'!I28+'[1]I CAPS'!I28+'[1]I GS'!I28+'[1]I SEM'!I28</f>
        <v>45</v>
      </c>
      <c r="J28" s="76">
        <f>'[1]I CAS'!J28+'[1]I CAPS'!J28+'[1]I GS'!J28+'[1]I SEM'!J28</f>
        <v>197</v>
      </c>
      <c r="K28" s="76">
        <f t="shared" si="0"/>
        <v>242</v>
      </c>
    </row>
    <row r="29" spans="1:11">
      <c r="A29" s="3" t="s">
        <v>54</v>
      </c>
      <c r="B29" s="136" t="s">
        <v>41</v>
      </c>
      <c r="C29" s="984" t="s">
        <v>42</v>
      </c>
      <c r="D29" s="984"/>
      <c r="E29" s="984"/>
      <c r="F29" s="984"/>
      <c r="G29" s="984"/>
      <c r="H29" s="985"/>
      <c r="I29" s="76">
        <f>'[1]I CAS'!I29+'[1]I CAPS'!I29+'[1]I GS'!I29+'[1]I SEM'!I29</f>
        <v>2</v>
      </c>
      <c r="J29" s="76">
        <f>'[1]I CAS'!J29+'[1]I CAPS'!J29+'[1]I GS'!J29+'[1]I SEM'!J29</f>
        <v>27</v>
      </c>
      <c r="K29" s="76">
        <f t="shared" si="0"/>
        <v>29</v>
      </c>
    </row>
    <row r="30" spans="1:11" ht="25.5" customHeight="1">
      <c r="A30" s="3" t="s">
        <v>54</v>
      </c>
      <c r="B30" s="136" t="s">
        <v>43</v>
      </c>
      <c r="C30" s="984" t="s">
        <v>990</v>
      </c>
      <c r="D30" s="984"/>
      <c r="E30" s="984"/>
      <c r="F30" s="984"/>
      <c r="G30" s="984"/>
      <c r="H30" s="985"/>
      <c r="I30" s="76">
        <f>'[1]I CAS'!I30+'[1]I CAPS'!I30+'[1]I GS'!I30+'[1]I SEM'!I30</f>
        <v>0</v>
      </c>
      <c r="J30" s="76">
        <f>'[1]I CAS'!J30+'[1]I CAPS'!J30+'[1]I GS'!J30+'[1]I SEM'!J30</f>
        <v>2</v>
      </c>
      <c r="K30" s="76">
        <f t="shared" si="0"/>
        <v>2</v>
      </c>
    </row>
    <row r="31" spans="1:11" ht="25.5" customHeight="1">
      <c r="A31" s="3" t="s">
        <v>54</v>
      </c>
      <c r="B31" s="174" t="s">
        <v>73</v>
      </c>
      <c r="C31" s="1120" t="s">
        <v>750</v>
      </c>
      <c r="D31" s="1120"/>
      <c r="E31" s="1120"/>
      <c r="F31" s="1120"/>
      <c r="G31" s="1120"/>
      <c r="H31" s="1120"/>
      <c r="I31" s="76">
        <f>'[1]I CAS'!I31+'[1]I CAPS'!I31+'[1]I GS'!I31+'[1]I SEM'!I31</f>
        <v>5</v>
      </c>
      <c r="J31" s="76">
        <f>'[1]I CAS'!J31+'[1]I CAPS'!J31+'[1]I GS'!J31+'[1]I SEM'!J31</f>
        <v>71</v>
      </c>
      <c r="K31" s="76">
        <f t="shared" si="0"/>
        <v>76</v>
      </c>
    </row>
    <row r="33" spans="1:11">
      <c r="A33" s="3" t="s">
        <v>55</v>
      </c>
      <c r="B33" s="1191" t="s">
        <v>57</v>
      </c>
      <c r="C33" s="1148"/>
      <c r="D33" s="1148"/>
      <c r="E33" s="1148"/>
      <c r="F33" s="1148"/>
      <c r="G33" s="1148"/>
      <c r="H33" s="1148"/>
      <c r="I33" s="1148"/>
      <c r="J33" s="1148"/>
      <c r="K33" s="1148"/>
    </row>
    <row r="34" spans="1:11" ht="64.5" customHeight="1">
      <c r="B34" s="989" t="s">
        <v>10</v>
      </c>
      <c r="C34" s="989"/>
      <c r="D34" s="989"/>
      <c r="E34" s="989"/>
      <c r="F34" s="989"/>
      <c r="G34" s="989"/>
      <c r="H34" s="989"/>
      <c r="I34" s="989"/>
      <c r="J34" s="989"/>
      <c r="K34" s="989"/>
    </row>
    <row r="35" spans="1:11">
      <c r="B35" s="6"/>
      <c r="C35" s="6"/>
      <c r="D35" s="6"/>
      <c r="E35" s="6"/>
      <c r="F35" s="6"/>
      <c r="G35" s="6"/>
      <c r="H35" s="6"/>
      <c r="I35" s="6"/>
      <c r="J35" s="6"/>
      <c r="K35" s="6"/>
    </row>
    <row r="36" spans="1:11" s="166" customFormat="1">
      <c r="A36" s="63" t="s">
        <v>55</v>
      </c>
      <c r="B36" s="1197" t="s">
        <v>11</v>
      </c>
      <c r="C36" s="1197"/>
      <c r="D36" s="1197"/>
      <c r="E36" s="1197"/>
      <c r="F36" s="1197"/>
      <c r="G36" s="175">
        <f>J36/J37</f>
        <v>10.891050583657586</v>
      </c>
      <c r="H36" s="176" t="s">
        <v>74</v>
      </c>
      <c r="I36" s="192" t="s">
        <v>751</v>
      </c>
      <c r="J36" s="885">
        <f>'B CAS-CAPS-GS Only'!G12+'B CAS-CAPS-GS Only'!G17+(('B CAS-CAPS-GS Only'!H12+'B CAS-CAPS-GS Only'!H17)/3)</f>
        <v>3732</v>
      </c>
      <c r="K36" s="192" t="s">
        <v>752</v>
      </c>
    </row>
    <row r="37" spans="1:11" s="166" customFormat="1">
      <c r="I37" s="193" t="s">
        <v>753</v>
      </c>
      <c r="J37" s="880">
        <f>I22+(J22/3)</f>
        <v>342.66666666666669</v>
      </c>
      <c r="K37" s="192" t="s">
        <v>75</v>
      </c>
    </row>
    <row r="38" spans="1:11" ht="16.5" customHeight="1">
      <c r="A38" s="3" t="s">
        <v>56</v>
      </c>
      <c r="B38" s="1191" t="s">
        <v>44</v>
      </c>
      <c r="C38" s="1148"/>
      <c r="D38" s="1148"/>
      <c r="E38" s="1148"/>
      <c r="F38" s="1148"/>
      <c r="G38" s="1148"/>
      <c r="H38" s="1148"/>
      <c r="I38" s="1148"/>
      <c r="J38" s="1148"/>
      <c r="K38" s="1148"/>
    </row>
    <row r="39" spans="1:11" ht="27" customHeight="1">
      <c r="A39" s="3"/>
      <c r="B39" s="1134" t="s">
        <v>12</v>
      </c>
      <c r="C39" s="989"/>
      <c r="D39" s="989"/>
      <c r="E39" s="989"/>
      <c r="F39" s="989"/>
      <c r="G39" s="989"/>
      <c r="H39" s="989"/>
      <c r="I39" s="989"/>
      <c r="J39" s="989"/>
      <c r="K39" s="989"/>
    </row>
    <row r="40" spans="1:11" ht="115.5" customHeight="1">
      <c r="A40" s="3"/>
      <c r="B40" s="1192" t="s">
        <v>533</v>
      </c>
      <c r="C40" s="989"/>
      <c r="D40" s="989"/>
      <c r="E40" s="989"/>
      <c r="F40" s="989"/>
      <c r="G40" s="989"/>
      <c r="H40" s="989"/>
      <c r="I40" s="989"/>
      <c r="J40" s="989"/>
      <c r="K40" s="989"/>
    </row>
    <row r="41" spans="1:11" ht="93" customHeight="1">
      <c r="A41" s="3"/>
      <c r="B41" s="1192" t="s">
        <v>534</v>
      </c>
      <c r="C41" s="1134"/>
      <c r="D41" s="1134"/>
      <c r="E41" s="1134"/>
      <c r="F41" s="1134"/>
      <c r="G41" s="1134"/>
      <c r="H41" s="1134"/>
      <c r="I41" s="1134"/>
      <c r="J41" s="1134"/>
      <c r="K41" s="1134"/>
    </row>
    <row r="42" spans="1:11" ht="68.25" customHeight="1">
      <c r="A42" s="3"/>
      <c r="B42" s="1134" t="s">
        <v>13</v>
      </c>
      <c r="C42" s="989"/>
      <c r="D42" s="989"/>
      <c r="E42" s="989"/>
      <c r="F42" s="989"/>
      <c r="G42" s="989"/>
      <c r="H42" s="989"/>
      <c r="I42" s="989"/>
      <c r="J42" s="989"/>
      <c r="K42" s="989"/>
    </row>
    <row r="43" spans="1:11">
      <c r="A43" s="3"/>
      <c r="B43" s="139"/>
      <c r="C43" s="139"/>
      <c r="D43" s="139"/>
      <c r="E43" s="139"/>
      <c r="F43" s="139"/>
      <c r="G43" s="139"/>
      <c r="H43" s="139"/>
      <c r="I43" s="139"/>
      <c r="J43" s="139"/>
      <c r="K43" s="139"/>
    </row>
    <row r="44" spans="1:11">
      <c r="A44" s="3" t="s">
        <v>56</v>
      </c>
      <c r="B44" s="1193" t="s">
        <v>1172</v>
      </c>
      <c r="C44" s="1194"/>
      <c r="D44" s="1194"/>
      <c r="E44" s="1194"/>
      <c r="F44" s="1194"/>
      <c r="G44" s="1194"/>
      <c r="H44" s="1194"/>
      <c r="I44" s="1194"/>
      <c r="J44" s="1194"/>
      <c r="K44" s="1194"/>
    </row>
    <row r="46" spans="1:11">
      <c r="A46" s="3" t="s">
        <v>56</v>
      </c>
      <c r="B46" s="1188" t="s">
        <v>1021</v>
      </c>
      <c r="C46" s="1188"/>
      <c r="D46" s="1188"/>
      <c r="E46" s="1188"/>
      <c r="F46" s="1188"/>
      <c r="G46" s="1188"/>
      <c r="H46" s="1188"/>
      <c r="I46" s="1188"/>
      <c r="J46" s="1188"/>
      <c r="K46" s="1188"/>
    </row>
    <row r="47" spans="1:11">
      <c r="A47" s="3" t="s">
        <v>56</v>
      </c>
      <c r="B47" s="1189" t="s">
        <v>45</v>
      </c>
      <c r="C47" s="1189"/>
      <c r="D47" s="138" t="s">
        <v>46</v>
      </c>
      <c r="E47" s="138" t="s">
        <v>47</v>
      </c>
      <c r="F47" s="138" t="s">
        <v>48</v>
      </c>
      <c r="G47" s="138" t="s">
        <v>49</v>
      </c>
      <c r="H47" s="138" t="s">
        <v>50</v>
      </c>
      <c r="I47" s="138" t="s">
        <v>51</v>
      </c>
      <c r="J47" s="138" t="s">
        <v>52</v>
      </c>
      <c r="K47" s="138" t="s">
        <v>844</v>
      </c>
    </row>
    <row r="48" spans="1:11">
      <c r="A48" s="3" t="s">
        <v>56</v>
      </c>
      <c r="B48" s="1189"/>
      <c r="C48" s="1189"/>
      <c r="D48" s="23">
        <f>'I CAS'!D48</f>
        <v>104</v>
      </c>
      <c r="E48" s="23">
        <f>'I CAS'!E48</f>
        <v>197</v>
      </c>
      <c r="F48" s="23">
        <f>'I CAS'!F48</f>
        <v>175</v>
      </c>
      <c r="G48" s="23">
        <f>'I CAS'!G48</f>
        <v>55</v>
      </c>
      <c r="H48" s="23">
        <f>'I CAS'!H48</f>
        <v>34</v>
      </c>
      <c r="I48" s="23">
        <f>'I CAS'!I48</f>
        <v>9</v>
      </c>
      <c r="J48" s="23">
        <f>'I CAS'!J48</f>
        <v>7</v>
      </c>
      <c r="K48" s="23">
        <f>SUM(D48:J48)</f>
        <v>581</v>
      </c>
    </row>
    <row r="49" spans="1:11">
      <c r="B49" s="1190"/>
      <c r="C49" s="1190"/>
    </row>
    <row r="50" spans="1:11">
      <c r="A50" s="3" t="s">
        <v>56</v>
      </c>
      <c r="B50" s="1189" t="s">
        <v>53</v>
      </c>
      <c r="C50" s="1189"/>
      <c r="D50" s="138" t="s">
        <v>46</v>
      </c>
      <c r="E50" s="138" t="s">
        <v>47</v>
      </c>
      <c r="F50" s="138" t="s">
        <v>48</v>
      </c>
      <c r="G50" s="138" t="s">
        <v>49</v>
      </c>
      <c r="H50" s="138" t="s">
        <v>50</v>
      </c>
      <c r="I50" s="138" t="s">
        <v>51</v>
      </c>
      <c r="J50" s="138" t="s">
        <v>52</v>
      </c>
      <c r="K50" s="138" t="s">
        <v>844</v>
      </c>
    </row>
    <row r="51" spans="1:11">
      <c r="A51" s="3" t="s">
        <v>56</v>
      </c>
      <c r="B51" s="1189"/>
      <c r="C51" s="1189"/>
      <c r="D51" s="23">
        <f>'I CAS'!D51</f>
        <v>10</v>
      </c>
      <c r="E51" s="23">
        <f>'I CAS'!E51</f>
        <v>54</v>
      </c>
      <c r="F51" s="23">
        <f>'I CAS'!F51</f>
        <v>39</v>
      </c>
      <c r="G51" s="23">
        <f>'I CAS'!G51</f>
        <v>7</v>
      </c>
      <c r="H51" s="23">
        <f>'I CAS'!H51</f>
        <v>6</v>
      </c>
      <c r="I51" s="23">
        <f>'I CAS'!I51</f>
        <v>0</v>
      </c>
      <c r="J51" s="23">
        <f>'I CAS'!J51</f>
        <v>0</v>
      </c>
      <c r="K51" s="23">
        <f>SUM(D51:J51)</f>
        <v>116</v>
      </c>
    </row>
    <row r="53" spans="1:11">
      <c r="A53" s="272" t="s">
        <v>1073</v>
      </c>
      <c r="B53" s="1201" t="s">
        <v>1072</v>
      </c>
      <c r="C53" s="1099"/>
      <c r="D53" s="1099"/>
      <c r="E53" s="23">
        <f>'I CAS'!E53</f>
        <v>22</v>
      </c>
    </row>
  </sheetData>
  <sheetProtection password="CA0F" sheet="1" objects="1" scenarios="1"/>
  <mergeCells count="41">
    <mergeCell ref="C8:I8"/>
    <mergeCell ref="B53:D53"/>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6:K46"/>
    <mergeCell ref="B47:C48"/>
    <mergeCell ref="B49:C49"/>
    <mergeCell ref="B50:C51"/>
    <mergeCell ref="B38:K38"/>
    <mergeCell ref="B39:K39"/>
    <mergeCell ref="B40:K40"/>
    <mergeCell ref="B41:K41"/>
    <mergeCell ref="B42:K42"/>
    <mergeCell ref="B44:K44"/>
  </mergeCells>
  <pageMargins left="0.75" right="0.75" top="1" bottom="1" header="0.5" footer="0.5"/>
  <pageSetup orientation="portrait" r:id="rId1"/>
  <headerFooter alignWithMargins="0">
    <oddHeader>&amp;CCommon Data Set 2008-09</oddHeader>
    <oddFooter>&amp;A&amp;RPage &amp;P</oddFooter>
  </headerFooter>
  <drawing r:id="rId2"/>
</worksheet>
</file>

<file path=xl/worksheets/sheet11.xml><?xml version="1.0" encoding="utf-8"?>
<worksheet xmlns="http://schemas.openxmlformats.org/spreadsheetml/2006/main" xmlns:r="http://schemas.openxmlformats.org/officeDocument/2006/relationships">
  <sheetPr>
    <tabColor theme="1"/>
  </sheetPr>
  <dimension ref="A1:H45"/>
  <sheetViews>
    <sheetView workbookViewId="0">
      <selection sqref="A1:E1"/>
    </sheetView>
  </sheetViews>
  <sheetFormatPr defaultRowHeight="12.75"/>
  <cols>
    <col min="1" max="1" width="3.85546875" style="1" customWidth="1"/>
    <col min="2" max="2" width="42" customWidth="1"/>
    <col min="3" max="3" width="20.140625" customWidth="1"/>
    <col min="4" max="5" width="15.42578125" customWidth="1"/>
    <col min="6" max="7" width="17.140625" customWidth="1"/>
    <col min="8" max="8" width="16.85546875" customWidth="1"/>
  </cols>
  <sheetData>
    <row r="1" spans="1:8" ht="18">
      <c r="A1" s="962" t="s">
        <v>1070</v>
      </c>
      <c r="B1" s="962"/>
      <c r="C1" s="962"/>
      <c r="D1" s="962"/>
      <c r="E1" s="962"/>
      <c r="F1" s="607"/>
      <c r="G1" s="607"/>
      <c r="H1" s="607"/>
    </row>
    <row r="2" spans="1:8">
      <c r="A2" s="621"/>
      <c r="B2" s="607"/>
      <c r="C2" s="607"/>
      <c r="D2" s="607"/>
      <c r="E2" s="607"/>
      <c r="F2" s="607"/>
      <c r="G2" s="607"/>
      <c r="H2" s="607"/>
    </row>
    <row r="3" spans="1:8">
      <c r="A3" s="623" t="s">
        <v>312</v>
      </c>
      <c r="B3" s="63" t="s">
        <v>14</v>
      </c>
      <c r="C3" s="607"/>
      <c r="D3" s="607"/>
      <c r="E3" s="607"/>
      <c r="F3" s="607"/>
      <c r="G3" s="607"/>
      <c r="H3" s="607"/>
    </row>
    <row r="4" spans="1:8" s="173" customFormat="1" ht="72" customHeight="1">
      <c r="A4" s="619" t="s">
        <v>312</v>
      </c>
      <c r="B4" s="1117" t="s">
        <v>158</v>
      </c>
      <c r="C4" s="1117"/>
      <c r="D4" s="1117"/>
      <c r="E4" s="1117"/>
      <c r="F4" s="1117"/>
      <c r="G4" s="1117"/>
      <c r="H4" s="1117"/>
    </row>
    <row r="5" spans="1:8" ht="26.25" customHeight="1" thickBot="1">
      <c r="A5" s="623" t="s">
        <v>312</v>
      </c>
      <c r="B5" s="64" t="s">
        <v>313</v>
      </c>
      <c r="C5" s="628" t="s">
        <v>314</v>
      </c>
      <c r="D5" s="628" t="s">
        <v>1076</v>
      </c>
      <c r="E5" s="628" t="s">
        <v>1078</v>
      </c>
      <c r="F5" s="628" t="s">
        <v>1077</v>
      </c>
      <c r="G5" s="628" t="s">
        <v>1079</v>
      </c>
      <c r="H5" s="628" t="s">
        <v>132</v>
      </c>
    </row>
    <row r="6" spans="1:8" ht="13.5" thickBot="1">
      <c r="A6" s="623" t="s">
        <v>312</v>
      </c>
      <c r="B6" s="194" t="s">
        <v>315</v>
      </c>
      <c r="C6" s="195"/>
      <c r="D6" s="195"/>
      <c r="E6" s="793"/>
      <c r="F6" s="195"/>
      <c r="G6" s="793"/>
      <c r="H6" s="196">
        <v>1</v>
      </c>
    </row>
    <row r="7" spans="1:8" ht="13.5" thickBot="1">
      <c r="A7" s="623" t="s">
        <v>312</v>
      </c>
      <c r="B7" s="197" t="s">
        <v>917</v>
      </c>
      <c r="C7" s="198"/>
      <c r="D7" s="195"/>
      <c r="E7" s="794"/>
      <c r="F7" s="195">
        <f>'J CAS'!F7+'J CAPS'!F7</f>
        <v>4</v>
      </c>
      <c r="G7" s="794">
        <f>F7/$F$45</f>
        <v>4.0899795501022499E-3</v>
      </c>
      <c r="H7" s="199">
        <v>3</v>
      </c>
    </row>
    <row r="8" spans="1:8" ht="13.5" thickBot="1">
      <c r="A8" s="623" t="s">
        <v>312</v>
      </c>
      <c r="B8" s="197" t="s">
        <v>316</v>
      </c>
      <c r="C8" s="198"/>
      <c r="D8" s="195"/>
      <c r="E8" s="794"/>
      <c r="F8" s="195"/>
      <c r="G8" s="794"/>
      <c r="H8" s="199">
        <v>4</v>
      </c>
    </row>
    <row r="9" spans="1:8" ht="13.5" thickBot="1">
      <c r="A9" s="623" t="s">
        <v>312</v>
      </c>
      <c r="B9" s="197" t="s">
        <v>317</v>
      </c>
      <c r="C9" s="198"/>
      <c r="D9" s="195"/>
      <c r="E9" s="794"/>
      <c r="F9" s="195">
        <f>'J CAS'!F9+'J CAPS'!F9</f>
        <v>2</v>
      </c>
      <c r="G9" s="794">
        <f t="shared" ref="G9:G43" si="0">F9/$F$45</f>
        <v>2.0449897750511249E-3</v>
      </c>
      <c r="H9" s="199">
        <v>5</v>
      </c>
    </row>
    <row r="10" spans="1:8" ht="13.5" thickBot="1">
      <c r="A10" s="623" t="s">
        <v>312</v>
      </c>
      <c r="B10" s="214" t="s">
        <v>395</v>
      </c>
      <c r="C10" s="198"/>
      <c r="D10" s="195"/>
      <c r="E10" s="794"/>
      <c r="F10" s="195">
        <f>'J CAS'!F10+'J CAPS'!F10</f>
        <v>75</v>
      </c>
      <c r="G10" s="794">
        <f t="shared" si="0"/>
        <v>7.6687116564417179E-2</v>
      </c>
      <c r="H10" s="199">
        <v>9</v>
      </c>
    </row>
    <row r="11" spans="1:8" ht="13.5" thickBot="1">
      <c r="A11" s="623" t="s">
        <v>312</v>
      </c>
      <c r="B11" s="214" t="s">
        <v>396</v>
      </c>
      <c r="C11" s="198"/>
      <c r="D11" s="195"/>
      <c r="E11" s="794"/>
      <c r="F11" s="195"/>
      <c r="G11" s="794"/>
      <c r="H11" s="199">
        <v>10</v>
      </c>
    </row>
    <row r="12" spans="1:8" ht="13.5" thickBot="1">
      <c r="A12" s="623" t="s">
        <v>312</v>
      </c>
      <c r="B12" s="197" t="s">
        <v>320</v>
      </c>
      <c r="C12" s="198"/>
      <c r="D12" s="195"/>
      <c r="E12" s="794"/>
      <c r="F12" s="195">
        <f>'J CAS'!F12+'J CAPS'!F12</f>
        <v>5</v>
      </c>
      <c r="G12" s="794">
        <f t="shared" si="0"/>
        <v>5.1124744376278121E-3</v>
      </c>
      <c r="H12" s="199">
        <v>11</v>
      </c>
    </row>
    <row r="13" spans="1:8" ht="13.5" thickBot="1">
      <c r="A13" s="623" t="s">
        <v>312</v>
      </c>
      <c r="B13" s="197" t="s">
        <v>397</v>
      </c>
      <c r="C13" s="198"/>
      <c r="D13" s="195"/>
      <c r="E13" s="794"/>
      <c r="F13" s="195"/>
      <c r="G13" s="794"/>
      <c r="H13" s="199">
        <v>12</v>
      </c>
    </row>
    <row r="14" spans="1:8" ht="13.5" thickBot="1">
      <c r="A14" s="623" t="s">
        <v>312</v>
      </c>
      <c r="B14" s="197" t="s">
        <v>321</v>
      </c>
      <c r="C14" s="198"/>
      <c r="D14" s="195"/>
      <c r="E14" s="794"/>
      <c r="F14" s="195">
        <f>'J CAS'!F14+'J CAPS'!F14</f>
        <v>124</v>
      </c>
      <c r="G14" s="794">
        <f t="shared" si="0"/>
        <v>0.12678936605316973</v>
      </c>
      <c r="H14" s="199">
        <v>13</v>
      </c>
    </row>
    <row r="15" spans="1:8" ht="13.5" thickBot="1">
      <c r="A15" s="623" t="s">
        <v>312</v>
      </c>
      <c r="B15" s="197" t="s">
        <v>398</v>
      </c>
      <c r="C15" s="198"/>
      <c r="D15" s="195"/>
      <c r="E15" s="794"/>
      <c r="F15" s="195">
        <f>'J CAS'!F15+'J CAPS'!F15</f>
        <v>4</v>
      </c>
      <c r="G15" s="794">
        <f t="shared" si="0"/>
        <v>4.0899795501022499E-3</v>
      </c>
      <c r="H15" s="199">
        <v>14</v>
      </c>
    </row>
    <row r="16" spans="1:8" ht="13.5" thickBot="1">
      <c r="A16" s="623" t="s">
        <v>312</v>
      </c>
      <c r="B16" s="197" t="s">
        <v>399</v>
      </c>
      <c r="C16" s="198"/>
      <c r="D16" s="195"/>
      <c r="E16" s="794"/>
      <c r="F16" s="195"/>
      <c r="G16" s="794"/>
      <c r="H16" s="199">
        <v>15</v>
      </c>
    </row>
    <row r="17" spans="1:8" ht="13.5" thickBot="1">
      <c r="A17" s="623" t="s">
        <v>312</v>
      </c>
      <c r="B17" s="197" t="s">
        <v>322</v>
      </c>
      <c r="C17" s="198"/>
      <c r="D17" s="195"/>
      <c r="E17" s="794"/>
      <c r="F17" s="195">
        <f>'J CAS'!F17+'J CAPS'!F17</f>
        <v>19</v>
      </c>
      <c r="G17" s="794">
        <f t="shared" si="0"/>
        <v>1.9427402862985686E-2</v>
      </c>
      <c r="H17" s="199">
        <v>16</v>
      </c>
    </row>
    <row r="18" spans="1:8" ht="13.5" thickBot="1">
      <c r="A18" s="623" t="s">
        <v>312</v>
      </c>
      <c r="B18" s="214" t="s">
        <v>400</v>
      </c>
      <c r="C18" s="198"/>
      <c r="D18" s="195"/>
      <c r="E18" s="794"/>
      <c r="F18" s="195"/>
      <c r="G18" s="794"/>
      <c r="H18" s="199">
        <v>19</v>
      </c>
    </row>
    <row r="19" spans="1:8" ht="13.5" thickBot="1">
      <c r="A19" s="623" t="s">
        <v>312</v>
      </c>
      <c r="B19" s="197" t="s">
        <v>786</v>
      </c>
      <c r="C19" s="198"/>
      <c r="D19" s="195"/>
      <c r="E19" s="794"/>
      <c r="F19" s="195"/>
      <c r="G19" s="794"/>
      <c r="H19" s="199">
        <v>22</v>
      </c>
    </row>
    <row r="20" spans="1:8" ht="13.5" thickBot="1">
      <c r="A20" s="623" t="s">
        <v>312</v>
      </c>
      <c r="B20" s="197" t="s">
        <v>800</v>
      </c>
      <c r="C20" s="198"/>
      <c r="D20" s="195"/>
      <c r="E20" s="794"/>
      <c r="F20" s="195">
        <f>'J CAS'!F20+'J CAPS'!F20</f>
        <v>20</v>
      </c>
      <c r="G20" s="794">
        <f t="shared" si="0"/>
        <v>2.0449897750511249E-2</v>
      </c>
      <c r="H20" s="199">
        <v>23</v>
      </c>
    </row>
    <row r="21" spans="1:8" ht="13.5" thickBot="1">
      <c r="A21" s="623" t="s">
        <v>312</v>
      </c>
      <c r="B21" s="197" t="s">
        <v>787</v>
      </c>
      <c r="C21" s="198"/>
      <c r="D21" s="195">
        <f>'J CAS'!D21+'J CAPS'!D21</f>
        <v>5</v>
      </c>
      <c r="E21" s="794">
        <f>D21/D45</f>
        <v>1</v>
      </c>
      <c r="F21" s="195"/>
      <c r="G21" s="794"/>
      <c r="H21" s="199">
        <v>24</v>
      </c>
    </row>
    <row r="22" spans="1:8" ht="13.5" thickBot="1">
      <c r="A22" s="623" t="s">
        <v>312</v>
      </c>
      <c r="B22" s="197" t="s">
        <v>788</v>
      </c>
      <c r="C22" s="198"/>
      <c r="D22" s="195"/>
      <c r="E22" s="794"/>
      <c r="F22" s="195"/>
      <c r="G22" s="794"/>
      <c r="H22" s="199">
        <v>25</v>
      </c>
    </row>
    <row r="23" spans="1:8" ht="13.5" thickBot="1">
      <c r="A23" s="623" t="s">
        <v>312</v>
      </c>
      <c r="B23" s="197" t="s">
        <v>318</v>
      </c>
      <c r="C23" s="198"/>
      <c r="D23" s="195"/>
      <c r="E23" s="794"/>
      <c r="F23" s="195">
        <f>'J CAS'!F23+'J CAPS'!F23</f>
        <v>39</v>
      </c>
      <c r="G23" s="794">
        <f t="shared" si="0"/>
        <v>3.9877300613496931E-2</v>
      </c>
      <c r="H23" s="199">
        <v>26</v>
      </c>
    </row>
    <row r="24" spans="1:8" ht="13.5" thickBot="1">
      <c r="A24" s="623" t="s">
        <v>312</v>
      </c>
      <c r="B24" s="197" t="s">
        <v>801</v>
      </c>
      <c r="C24" s="198"/>
      <c r="D24" s="195"/>
      <c r="E24" s="794"/>
      <c r="F24" s="195">
        <f>'J CAS'!F24+'J CAPS'!F24</f>
        <v>2</v>
      </c>
      <c r="G24" s="794">
        <f t="shared" si="0"/>
        <v>2.0449897750511249E-3</v>
      </c>
      <c r="H24" s="199">
        <v>27</v>
      </c>
    </row>
    <row r="25" spans="1:8" ht="13.5" thickBot="1">
      <c r="A25" s="623" t="s">
        <v>312</v>
      </c>
      <c r="B25" s="197" t="s">
        <v>916</v>
      </c>
      <c r="C25" s="198"/>
      <c r="D25" s="195"/>
      <c r="E25" s="794"/>
      <c r="F25" s="195"/>
      <c r="G25" s="794"/>
      <c r="H25" s="199">
        <v>29</v>
      </c>
    </row>
    <row r="26" spans="1:8" ht="13.5" thickBot="1">
      <c r="A26" s="623" t="s">
        <v>312</v>
      </c>
      <c r="B26" s="197" t="s">
        <v>324</v>
      </c>
      <c r="C26" s="198"/>
      <c r="D26" s="195"/>
      <c r="E26" s="794"/>
      <c r="F26" s="195">
        <f>'J CAS'!F26+'J CAPS'!F26</f>
        <v>45</v>
      </c>
      <c r="G26" s="794">
        <f t="shared" si="0"/>
        <v>4.6012269938650305E-2</v>
      </c>
      <c r="H26" s="199">
        <v>30</v>
      </c>
    </row>
    <row r="27" spans="1:8" ht="13.5" thickBot="1">
      <c r="A27" s="623" t="s">
        <v>312</v>
      </c>
      <c r="B27" s="197" t="s">
        <v>918</v>
      </c>
      <c r="C27" s="198"/>
      <c r="D27" s="195"/>
      <c r="E27" s="794"/>
      <c r="F27" s="195">
        <f>'J CAS'!F27+'J CAPS'!F27</f>
        <v>4</v>
      </c>
      <c r="G27" s="794">
        <f t="shared" si="0"/>
        <v>4.0899795501022499E-3</v>
      </c>
      <c r="H27" s="199">
        <v>31</v>
      </c>
    </row>
    <row r="28" spans="1:8" ht="13.5" thickBot="1">
      <c r="A28" s="623" t="s">
        <v>312</v>
      </c>
      <c r="B28" s="214" t="s">
        <v>401</v>
      </c>
      <c r="C28" s="198"/>
      <c r="D28" s="195"/>
      <c r="E28" s="794"/>
      <c r="F28" s="195">
        <f>'J CAS'!F28+'J CAPS'!F28</f>
        <v>11</v>
      </c>
      <c r="G28" s="794">
        <f t="shared" si="0"/>
        <v>1.1247443762781187E-2</v>
      </c>
      <c r="H28" s="199">
        <v>38</v>
      </c>
    </row>
    <row r="29" spans="1:8" ht="13.5" thickBot="1">
      <c r="A29" s="623" t="s">
        <v>312</v>
      </c>
      <c r="B29" s="214" t="s">
        <v>402</v>
      </c>
      <c r="C29" s="198"/>
      <c r="D29" s="195"/>
      <c r="E29" s="794"/>
      <c r="F29" s="195">
        <f>'J CAS'!F29+'J CAPS'!F29</f>
        <v>49</v>
      </c>
      <c r="G29" s="794">
        <f t="shared" si="0"/>
        <v>5.0102249488752554E-2</v>
      </c>
      <c r="H29" s="199">
        <v>39</v>
      </c>
    </row>
    <row r="30" spans="1:8" ht="13.5" thickBot="1">
      <c r="A30" s="623" t="s">
        <v>312</v>
      </c>
      <c r="B30" s="214" t="s">
        <v>919</v>
      </c>
      <c r="C30" s="198"/>
      <c r="D30" s="195"/>
      <c r="E30" s="794"/>
      <c r="F30" s="195">
        <f>'J CAS'!F30+'J CAPS'!F30</f>
        <v>23</v>
      </c>
      <c r="G30" s="794">
        <f t="shared" si="0"/>
        <v>2.3517382413087935E-2</v>
      </c>
      <c r="H30" s="199">
        <v>40</v>
      </c>
    </row>
    <row r="31" spans="1:8" ht="13.5" thickBot="1">
      <c r="A31" s="623" t="s">
        <v>312</v>
      </c>
      <c r="B31" s="214" t="s">
        <v>403</v>
      </c>
      <c r="C31" s="198"/>
      <c r="D31" s="195"/>
      <c r="E31" s="794"/>
      <c r="F31" s="195"/>
      <c r="G31" s="794"/>
      <c r="H31" s="199">
        <v>41</v>
      </c>
    </row>
    <row r="32" spans="1:8" ht="13.5" thickBot="1">
      <c r="A32" s="623" t="s">
        <v>312</v>
      </c>
      <c r="B32" s="197" t="s">
        <v>920</v>
      </c>
      <c r="C32" s="198"/>
      <c r="D32" s="195"/>
      <c r="E32" s="794"/>
      <c r="F32" s="195">
        <f>'J CAS'!F32+'J CAPS'!F32</f>
        <v>47</v>
      </c>
      <c r="G32" s="794">
        <f t="shared" si="0"/>
        <v>4.8057259713701429E-2</v>
      </c>
      <c r="H32" s="199">
        <v>42</v>
      </c>
    </row>
    <row r="33" spans="1:8" ht="13.5" thickBot="1">
      <c r="A33" s="623" t="s">
        <v>312</v>
      </c>
      <c r="B33" s="214" t="s">
        <v>404</v>
      </c>
      <c r="C33" s="198"/>
      <c r="D33" s="195"/>
      <c r="E33" s="794"/>
      <c r="F33" s="195"/>
      <c r="G33" s="794"/>
      <c r="H33" s="199">
        <v>43</v>
      </c>
    </row>
    <row r="34" spans="1:8" ht="13.5" thickBot="1">
      <c r="A34" s="623" t="s">
        <v>312</v>
      </c>
      <c r="B34" s="214" t="s">
        <v>405</v>
      </c>
      <c r="C34" s="198"/>
      <c r="D34" s="195"/>
      <c r="E34" s="794"/>
      <c r="F34" s="195">
        <f>'J CAS'!F34+'J CAPS'!F34</f>
        <v>16</v>
      </c>
      <c r="G34" s="794">
        <f t="shared" si="0"/>
        <v>1.6359918200408999E-2</v>
      </c>
      <c r="H34" s="199">
        <v>44</v>
      </c>
    </row>
    <row r="35" spans="1:8" ht="13.5" thickBot="1">
      <c r="A35" s="623" t="s">
        <v>312</v>
      </c>
      <c r="B35" s="197" t="s">
        <v>406</v>
      </c>
      <c r="C35" s="198"/>
      <c r="D35" s="195"/>
      <c r="E35" s="794"/>
      <c r="F35" s="195">
        <f>'J CAS'!F35+'J CAPS'!F35</f>
        <v>47</v>
      </c>
      <c r="G35" s="794">
        <f t="shared" si="0"/>
        <v>4.8057259713701429E-2</v>
      </c>
      <c r="H35" s="199">
        <v>45</v>
      </c>
    </row>
    <row r="36" spans="1:8" ht="13.5" thickBot="1">
      <c r="A36" s="623" t="s">
        <v>312</v>
      </c>
      <c r="B36" s="214" t="s">
        <v>407</v>
      </c>
      <c r="C36" s="198"/>
      <c r="D36" s="195"/>
      <c r="E36" s="794"/>
      <c r="F36" s="195"/>
      <c r="G36" s="794"/>
      <c r="H36" s="199">
        <v>46</v>
      </c>
    </row>
    <row r="37" spans="1:8" ht="13.5" thickBot="1">
      <c r="A37" s="623" t="s">
        <v>312</v>
      </c>
      <c r="B37" s="214" t="s">
        <v>408</v>
      </c>
      <c r="C37" s="198"/>
      <c r="D37" s="195"/>
      <c r="E37" s="794"/>
      <c r="F37" s="195"/>
      <c r="G37" s="794"/>
      <c r="H37" s="199">
        <v>47</v>
      </c>
    </row>
    <row r="38" spans="1:8" ht="13.5" thickBot="1">
      <c r="A38" s="623" t="s">
        <v>312</v>
      </c>
      <c r="B38" s="214" t="s">
        <v>409</v>
      </c>
      <c r="C38" s="198"/>
      <c r="D38" s="195"/>
      <c r="E38" s="794"/>
      <c r="F38" s="195"/>
      <c r="G38" s="794"/>
      <c r="H38" s="199">
        <v>48</v>
      </c>
    </row>
    <row r="39" spans="1:8" ht="13.5" thickBot="1">
      <c r="A39" s="623" t="s">
        <v>312</v>
      </c>
      <c r="B39" s="214" t="s">
        <v>410</v>
      </c>
      <c r="C39" s="198"/>
      <c r="D39" s="195"/>
      <c r="E39" s="794"/>
      <c r="F39" s="195"/>
      <c r="G39" s="794"/>
      <c r="H39" s="199">
        <v>49</v>
      </c>
    </row>
    <row r="40" spans="1:8" ht="13.5" thickBot="1">
      <c r="A40" s="623" t="s">
        <v>312</v>
      </c>
      <c r="B40" s="197" t="s">
        <v>921</v>
      </c>
      <c r="C40" s="198"/>
      <c r="D40" s="195"/>
      <c r="E40" s="794"/>
      <c r="F40" s="195">
        <f>'J CAS'!F40+'J CAPS'!F40</f>
        <v>23</v>
      </c>
      <c r="G40" s="794">
        <f t="shared" si="0"/>
        <v>2.3517382413087935E-2</v>
      </c>
      <c r="H40" s="199">
        <v>50</v>
      </c>
    </row>
    <row r="41" spans="1:8" ht="13.5" thickBot="1">
      <c r="A41" s="623" t="s">
        <v>312</v>
      </c>
      <c r="B41" s="197" t="s">
        <v>323</v>
      </c>
      <c r="C41" s="198"/>
      <c r="D41" s="195"/>
      <c r="E41" s="794"/>
      <c r="F41" s="195">
        <f>'J CAS'!F41+'J CAPS'!F41</f>
        <v>142</v>
      </c>
      <c r="G41" s="794">
        <f t="shared" si="0"/>
        <v>0.14519427402862986</v>
      </c>
      <c r="H41" s="199">
        <v>51</v>
      </c>
    </row>
    <row r="42" spans="1:8" ht="13.5" thickBot="1">
      <c r="A42" s="623" t="s">
        <v>312</v>
      </c>
      <c r="B42" s="197" t="s">
        <v>319</v>
      </c>
      <c r="C42" s="198"/>
      <c r="D42" s="195"/>
      <c r="E42" s="794"/>
      <c r="F42" s="195">
        <f>'J CAS'!F42+'J CAPS'!F42</f>
        <v>251</v>
      </c>
      <c r="G42" s="794">
        <f t="shared" si="0"/>
        <v>0.25664621676891614</v>
      </c>
      <c r="H42" s="199">
        <v>52</v>
      </c>
    </row>
    <row r="43" spans="1:8" ht="13.5" thickBot="1">
      <c r="A43" s="623" t="s">
        <v>312</v>
      </c>
      <c r="B43" s="214" t="s">
        <v>805</v>
      </c>
      <c r="C43" s="198"/>
      <c r="D43" s="195"/>
      <c r="E43" s="794"/>
      <c r="F43" s="195">
        <f>'J CAS'!F43+'J CAPS'!F43</f>
        <v>26</v>
      </c>
      <c r="G43" s="794">
        <f t="shared" si="0"/>
        <v>2.6584867075664622E-2</v>
      </c>
      <c r="H43" s="199">
        <v>54</v>
      </c>
    </row>
    <row r="44" spans="1:8" ht="13.5" thickBot="1">
      <c r="A44" s="623" t="s">
        <v>312</v>
      </c>
      <c r="B44" s="611" t="s">
        <v>922</v>
      </c>
      <c r="C44" s="163"/>
      <c r="D44" s="195"/>
      <c r="E44" s="164"/>
      <c r="F44" s="195"/>
      <c r="G44" s="794"/>
      <c r="H44" s="65"/>
    </row>
    <row r="45" spans="1:8">
      <c r="A45" s="623" t="s">
        <v>312</v>
      </c>
      <c r="B45" s="612" t="s">
        <v>709</v>
      </c>
      <c r="C45" s="164">
        <f>SUM(C6:C44)</f>
        <v>0</v>
      </c>
      <c r="D45" s="577">
        <f>SUM(D6:D44)</f>
        <v>5</v>
      </c>
      <c r="E45" s="164">
        <f>SUM(E6:E44)</f>
        <v>1</v>
      </c>
      <c r="F45" s="577">
        <f>SUM(F6:F44)</f>
        <v>978</v>
      </c>
      <c r="G45" s="164">
        <f>SUM(G6:G44)</f>
        <v>1</v>
      </c>
      <c r="H45" s="610"/>
    </row>
  </sheetData>
  <sheetProtection password="CA0F" sheet="1" objects="1" scenarios="1"/>
  <mergeCells count="2">
    <mergeCell ref="A1:E1"/>
    <mergeCell ref="B4:H4"/>
  </mergeCells>
  <conditionalFormatting sqref="G6:G44">
    <cfRule type="colorScale" priority="4">
      <colorScale>
        <cfvo type="min" val="0"/>
        <cfvo type="max" val="0"/>
        <color rgb="FFFFEF9C"/>
        <color rgb="FF63BE7B"/>
      </colorScale>
    </cfRule>
  </conditionalFormatting>
  <conditionalFormatting sqref="F6:F44">
    <cfRule type="colorScale" priority="3">
      <colorScale>
        <cfvo type="min" val="0"/>
        <cfvo type="max" val="0"/>
        <color rgb="FFFFEF9C"/>
        <color rgb="FF63BE7B"/>
      </colorScale>
    </cfRule>
  </conditionalFormatting>
  <conditionalFormatting sqref="D6:D44">
    <cfRule type="colorScale" priority="2">
      <colorScale>
        <cfvo type="min" val="0"/>
        <cfvo type="max" val="0"/>
        <color rgb="FFFFEF9C"/>
        <color rgb="FF63BE7B"/>
      </colorScale>
    </cfRule>
  </conditionalFormatting>
  <conditionalFormatting sqref="E6:E44">
    <cfRule type="colorScale" priority="1">
      <colorScale>
        <cfvo type="min" val="0"/>
        <cfvo type="max" val="0"/>
        <color rgb="FFFFEF9C"/>
        <color rgb="FF63BE7B"/>
      </colorScale>
    </cfRule>
  </conditionalFormatting>
  <pageMargins left="0.75" right="0.75" top="1" bottom="1" header="0.5" footer="0.5"/>
  <pageSetup orientation="landscape" r:id="rId1"/>
  <headerFooter alignWithMargins="0">
    <oddHeader>&amp;CCommon Data Set 2008-09</oddHeader>
    <oddFooter>&amp;C&amp;A&amp;RPage &amp;P</oddFooter>
  </headerFooter>
  <drawing r:id="rId2"/>
</worksheet>
</file>

<file path=xl/worksheets/sheet12.xml><?xml version="1.0" encoding="utf-8"?>
<worksheet xmlns="http://schemas.openxmlformats.org/spreadsheetml/2006/main" xmlns:r="http://schemas.openxmlformats.org/officeDocument/2006/relationships">
  <sheetPr>
    <tabColor rgb="FFFFFF00"/>
  </sheetPr>
  <dimension ref="A1:I108"/>
  <sheetViews>
    <sheetView workbookViewId="0">
      <selection sqref="A1:F1"/>
    </sheetView>
  </sheetViews>
  <sheetFormatPr defaultRowHeight="12.75"/>
  <cols>
    <col min="1" max="1" width="4.42578125" style="1" customWidth="1"/>
    <col min="2" max="2" width="27.85546875" customWidth="1"/>
    <col min="3" max="3" width="12.42578125" customWidth="1"/>
    <col min="4" max="4" width="14.7109375" customWidth="1"/>
    <col min="5" max="6" width="15.42578125" customWidth="1"/>
  </cols>
  <sheetData>
    <row r="1" spans="1:9" ht="18">
      <c r="A1" s="1209" t="s">
        <v>1050</v>
      </c>
      <c r="B1" s="1209"/>
      <c r="C1" s="1209"/>
      <c r="D1" s="1209"/>
      <c r="E1" s="1209"/>
      <c r="F1" s="1209"/>
    </row>
    <row r="3" spans="1:9" ht="50.25" customHeight="1">
      <c r="A3" s="294" t="s">
        <v>676</v>
      </c>
      <c r="B3" s="963" t="s">
        <v>264</v>
      </c>
      <c r="C3" s="964"/>
      <c r="D3" s="964"/>
      <c r="E3" s="964"/>
      <c r="F3" s="964"/>
      <c r="G3" s="278"/>
      <c r="H3" s="278"/>
      <c r="I3" s="278"/>
    </row>
    <row r="4" spans="1:9">
      <c r="A4" s="294" t="s">
        <v>676</v>
      </c>
      <c r="B4" s="281"/>
      <c r="C4" s="965" t="s">
        <v>107</v>
      </c>
      <c r="D4" s="965"/>
      <c r="E4" s="965" t="s">
        <v>108</v>
      </c>
      <c r="F4" s="965"/>
      <c r="G4" s="298" t="s">
        <v>1120</v>
      </c>
      <c r="H4" s="298" t="s">
        <v>1121</v>
      </c>
      <c r="I4" s="298" t="s">
        <v>1122</v>
      </c>
    </row>
    <row r="5" spans="1:9">
      <c r="A5" s="294" t="s">
        <v>676</v>
      </c>
      <c r="B5" s="292"/>
      <c r="C5" s="280" t="s">
        <v>109</v>
      </c>
      <c r="D5" s="280" t="s">
        <v>110</v>
      </c>
      <c r="E5" s="280" t="s">
        <v>109</v>
      </c>
      <c r="F5" s="280" t="s">
        <v>110</v>
      </c>
      <c r="G5" s="278"/>
      <c r="H5" s="278"/>
      <c r="I5" s="278"/>
    </row>
    <row r="6" spans="1:9">
      <c r="A6" s="294" t="s">
        <v>676</v>
      </c>
      <c r="B6" s="283" t="s">
        <v>111</v>
      </c>
      <c r="C6" s="14"/>
      <c r="D6" s="14"/>
      <c r="E6" s="14"/>
      <c r="F6" s="14"/>
      <c r="G6" s="278"/>
      <c r="H6" s="278"/>
      <c r="I6" s="278"/>
    </row>
    <row r="7" spans="1:9" ht="25.5">
      <c r="A7" s="294" t="s">
        <v>676</v>
      </c>
      <c r="B7" s="15" t="s">
        <v>112</v>
      </c>
      <c r="C7" s="408">
        <v>281</v>
      </c>
      <c r="D7" s="408">
        <v>366</v>
      </c>
      <c r="E7" s="408">
        <v>3</v>
      </c>
      <c r="F7" s="408">
        <v>6</v>
      </c>
      <c r="G7" s="409">
        <f>SUM(C7:D7)</f>
        <v>647</v>
      </c>
      <c r="H7" s="409">
        <f>SUM(E7:F7)</f>
        <v>9</v>
      </c>
      <c r="I7" s="409">
        <f>SUM(C7:F7)</f>
        <v>656</v>
      </c>
    </row>
    <row r="8" spans="1:9">
      <c r="A8" s="294" t="s">
        <v>676</v>
      </c>
      <c r="B8" s="282" t="s">
        <v>113</v>
      </c>
      <c r="C8" s="408">
        <v>53</v>
      </c>
      <c r="D8" s="408">
        <v>42</v>
      </c>
      <c r="E8" s="408">
        <v>4</v>
      </c>
      <c r="F8" s="408">
        <v>2</v>
      </c>
      <c r="G8" s="409">
        <f t="shared" ref="G8:G12" si="0">SUM(C8:D8)</f>
        <v>95</v>
      </c>
      <c r="H8" s="409">
        <f t="shared" ref="H8:H12" si="1">SUM(E8:F8)</f>
        <v>6</v>
      </c>
      <c r="I8" s="409">
        <f t="shared" ref="I8:I12" si="2">SUM(C8:F8)</f>
        <v>101</v>
      </c>
    </row>
    <row r="9" spans="1:9">
      <c r="A9" s="294" t="s">
        <v>676</v>
      </c>
      <c r="B9" s="282" t="s">
        <v>114</v>
      </c>
      <c r="C9" s="408">
        <v>757</v>
      </c>
      <c r="D9" s="408">
        <v>1158</v>
      </c>
      <c r="E9" s="408">
        <v>35</v>
      </c>
      <c r="F9" s="408">
        <v>34</v>
      </c>
      <c r="G9" s="409">
        <f t="shared" si="0"/>
        <v>1915</v>
      </c>
      <c r="H9" s="409">
        <f t="shared" si="1"/>
        <v>69</v>
      </c>
      <c r="I9" s="409">
        <f t="shared" si="2"/>
        <v>1984</v>
      </c>
    </row>
    <row r="10" spans="1:9">
      <c r="A10" s="294" t="s">
        <v>676</v>
      </c>
      <c r="B10" s="16" t="s">
        <v>115</v>
      </c>
      <c r="C10" s="410">
        <f>SUM(C7:C9)</f>
        <v>1091</v>
      </c>
      <c r="D10" s="410">
        <f>SUM(D7:D9)</f>
        <v>1566</v>
      </c>
      <c r="E10" s="410">
        <f>SUM(E7:E9)</f>
        <v>42</v>
      </c>
      <c r="F10" s="410">
        <f>SUM(F7:F9)</f>
        <v>42</v>
      </c>
      <c r="G10" s="409">
        <f t="shared" si="0"/>
        <v>2657</v>
      </c>
      <c r="H10" s="409">
        <f t="shared" si="1"/>
        <v>84</v>
      </c>
      <c r="I10" s="409">
        <f t="shared" si="2"/>
        <v>2741</v>
      </c>
    </row>
    <row r="11" spans="1:9" ht="25.5">
      <c r="A11" s="294" t="s">
        <v>676</v>
      </c>
      <c r="B11" s="15" t="s">
        <v>995</v>
      </c>
      <c r="C11" s="408">
        <v>31</v>
      </c>
      <c r="D11" s="408">
        <v>50</v>
      </c>
      <c r="E11" s="408">
        <v>0</v>
      </c>
      <c r="F11" s="408">
        <v>5</v>
      </c>
      <c r="G11" s="409">
        <f t="shared" si="0"/>
        <v>81</v>
      </c>
      <c r="H11" s="409">
        <f t="shared" si="1"/>
        <v>5</v>
      </c>
      <c r="I11" s="409">
        <f t="shared" si="2"/>
        <v>86</v>
      </c>
    </row>
    <row r="12" spans="1:9">
      <c r="A12" s="294" t="s">
        <v>676</v>
      </c>
      <c r="B12" s="16" t="s">
        <v>996</v>
      </c>
      <c r="C12" s="410">
        <f>SUM(C10:C11)</f>
        <v>1122</v>
      </c>
      <c r="D12" s="410">
        <f>SUM(D10:D11)</f>
        <v>1616</v>
      </c>
      <c r="E12" s="410">
        <f>SUM(E10:E11)</f>
        <v>42</v>
      </c>
      <c r="F12" s="410">
        <f>SUM(F10:F11)</f>
        <v>47</v>
      </c>
      <c r="G12" s="409">
        <f t="shared" si="0"/>
        <v>2738</v>
      </c>
      <c r="H12" s="409">
        <f t="shared" si="1"/>
        <v>89</v>
      </c>
      <c r="I12" s="409">
        <f t="shared" si="2"/>
        <v>2827</v>
      </c>
    </row>
    <row r="13" spans="1:9">
      <c r="A13" s="294" t="s">
        <v>676</v>
      </c>
      <c r="B13" s="330" t="s">
        <v>535</v>
      </c>
      <c r="C13" s="72"/>
      <c r="D13" s="72"/>
      <c r="E13" s="72"/>
      <c r="F13" s="72"/>
      <c r="G13" s="278"/>
      <c r="H13" s="278"/>
      <c r="I13" s="278"/>
    </row>
    <row r="14" spans="1:9">
      <c r="A14" s="294" t="s">
        <v>676</v>
      </c>
      <c r="B14" s="327" t="s">
        <v>536</v>
      </c>
      <c r="C14" s="411"/>
      <c r="D14" s="411"/>
      <c r="E14" s="411"/>
      <c r="F14" s="411"/>
      <c r="G14" s="278"/>
      <c r="H14" s="278"/>
      <c r="I14" s="278"/>
    </row>
    <row r="15" spans="1:9">
      <c r="A15" s="294" t="s">
        <v>676</v>
      </c>
      <c r="B15" s="327" t="s">
        <v>114</v>
      </c>
      <c r="C15" s="411"/>
      <c r="D15" s="411"/>
      <c r="E15" s="411"/>
      <c r="F15" s="411"/>
      <c r="G15" s="278"/>
      <c r="H15" s="278"/>
      <c r="I15" s="278"/>
    </row>
    <row r="16" spans="1:9" ht="25.5">
      <c r="A16" s="294" t="s">
        <v>676</v>
      </c>
      <c r="B16" s="325" t="s">
        <v>537</v>
      </c>
      <c r="C16" s="411"/>
      <c r="D16" s="411"/>
      <c r="E16" s="411"/>
      <c r="F16" s="411"/>
      <c r="G16" s="278"/>
      <c r="H16" s="278"/>
      <c r="I16" s="278"/>
    </row>
    <row r="17" spans="1:9">
      <c r="A17" s="294" t="s">
        <v>676</v>
      </c>
      <c r="B17" s="328" t="s">
        <v>538</v>
      </c>
      <c r="C17" s="412">
        <f>SUM(C14:C16)</f>
        <v>0</v>
      </c>
      <c r="D17" s="412">
        <f>SUM(D14:D16)</f>
        <v>0</v>
      </c>
      <c r="E17" s="412">
        <f>SUM(E14:E16)</f>
        <v>0</v>
      </c>
      <c r="F17" s="412">
        <f>SUM(F14:F16)</f>
        <v>0</v>
      </c>
      <c r="G17" s="278"/>
      <c r="H17" s="278"/>
      <c r="I17" s="278"/>
    </row>
    <row r="18" spans="1:9">
      <c r="A18" s="294" t="s">
        <v>676</v>
      </c>
      <c r="B18" s="966" t="s">
        <v>539</v>
      </c>
      <c r="C18" s="966"/>
      <c r="D18" s="966"/>
      <c r="E18" s="966"/>
      <c r="F18" s="413">
        <f>SUM(C12:F12)</f>
        <v>2827</v>
      </c>
      <c r="G18" s="278"/>
      <c r="H18" s="278"/>
      <c r="I18" s="278"/>
    </row>
    <row r="19" spans="1:9">
      <c r="A19" s="294" t="s">
        <v>676</v>
      </c>
      <c r="B19" s="1208" t="s">
        <v>265</v>
      </c>
      <c r="C19" s="1208"/>
      <c r="D19" s="1208"/>
      <c r="E19" s="1208"/>
      <c r="F19" s="414">
        <f>SUM(C17:F17)</f>
        <v>0</v>
      </c>
      <c r="G19" s="278"/>
      <c r="H19" s="278"/>
      <c r="I19" s="278"/>
    </row>
    <row r="20" spans="1:9">
      <c r="A20" s="294" t="s">
        <v>676</v>
      </c>
      <c r="B20" s="968" t="s">
        <v>540</v>
      </c>
      <c r="C20" s="968"/>
      <c r="D20" s="968"/>
      <c r="E20" s="968"/>
      <c r="F20" s="415">
        <f>SUM(F18:F19)</f>
        <v>2827</v>
      </c>
      <c r="G20" s="278"/>
      <c r="H20" s="278"/>
      <c r="I20" s="278"/>
    </row>
    <row r="21" spans="1:9">
      <c r="A21" s="288"/>
      <c r="B21" s="278"/>
      <c r="C21" s="278"/>
      <c r="D21" s="278"/>
      <c r="E21" s="278"/>
      <c r="F21" s="278"/>
      <c r="G21" s="278"/>
      <c r="H21" s="278"/>
      <c r="I21" s="278"/>
    </row>
    <row r="22" spans="1:9" ht="62.25" customHeight="1">
      <c r="A22" s="294" t="s">
        <v>677</v>
      </c>
      <c r="B22" s="969" t="s">
        <v>266</v>
      </c>
      <c r="C22" s="970"/>
      <c r="D22" s="970"/>
      <c r="E22" s="970"/>
      <c r="F22" s="970"/>
      <c r="G22" s="28"/>
      <c r="H22" s="28"/>
      <c r="I22" s="28"/>
    </row>
    <row r="23" spans="1:9" ht="78.75">
      <c r="A23" s="294" t="s">
        <v>677</v>
      </c>
      <c r="B23" s="971"/>
      <c r="C23" s="971"/>
      <c r="D23" s="101" t="s">
        <v>541</v>
      </c>
      <c r="E23" s="101" t="s">
        <v>989</v>
      </c>
      <c r="F23" s="101" t="s">
        <v>675</v>
      </c>
      <c r="G23" s="584" t="s">
        <v>541</v>
      </c>
      <c r="H23" s="585" t="s">
        <v>989</v>
      </c>
      <c r="I23" s="585" t="s">
        <v>675</v>
      </c>
    </row>
    <row r="24" spans="1:9">
      <c r="A24" s="294" t="s">
        <v>677</v>
      </c>
      <c r="B24" s="972" t="s">
        <v>542</v>
      </c>
      <c r="C24" s="972"/>
      <c r="D24" s="416">
        <v>0</v>
      </c>
      <c r="E24" s="416">
        <v>9</v>
      </c>
      <c r="F24" s="267">
        <v>9</v>
      </c>
      <c r="G24" s="583">
        <f>D24/$D$31</f>
        <v>0</v>
      </c>
      <c r="H24" s="583">
        <f>E24/$E$31</f>
        <v>3.2834731849689892E-3</v>
      </c>
      <c r="I24" s="583">
        <f>F24/$F$31</f>
        <v>3.1835868411743897E-3</v>
      </c>
    </row>
    <row r="25" spans="1:9">
      <c r="A25" s="294" t="s">
        <v>677</v>
      </c>
      <c r="B25" s="972" t="s">
        <v>653</v>
      </c>
      <c r="C25" s="972"/>
      <c r="D25" s="416">
        <v>10</v>
      </c>
      <c r="E25" s="416">
        <v>52</v>
      </c>
      <c r="F25" s="267">
        <v>52</v>
      </c>
      <c r="G25" s="583">
        <f t="shared" ref="G25:G31" si="3">D25/$D$31</f>
        <v>1.524390243902439E-2</v>
      </c>
      <c r="H25" s="583">
        <f t="shared" ref="H25:H31" si="4">E25/$E$31</f>
        <v>1.897117840204305E-2</v>
      </c>
      <c r="I25" s="583">
        <f t="shared" ref="I25:I31" si="5">F25/$F$31</f>
        <v>1.839405730456314E-2</v>
      </c>
    </row>
    <row r="26" spans="1:9" ht="54" customHeight="1">
      <c r="A26" s="294" t="s">
        <v>677</v>
      </c>
      <c r="B26" s="972" t="s">
        <v>435</v>
      </c>
      <c r="C26" s="972"/>
      <c r="D26" s="416">
        <v>5</v>
      </c>
      <c r="E26" s="416">
        <v>11</v>
      </c>
      <c r="F26" s="267">
        <v>11</v>
      </c>
      <c r="G26" s="583">
        <f t="shared" si="3"/>
        <v>7.621951219512195E-3</v>
      </c>
      <c r="H26" s="583">
        <f t="shared" si="4"/>
        <v>4.0131338927398763E-3</v>
      </c>
      <c r="I26" s="583">
        <f t="shared" si="5"/>
        <v>3.8910505836575876E-3</v>
      </c>
    </row>
    <row r="27" spans="1:9">
      <c r="A27" s="294" t="s">
        <v>677</v>
      </c>
      <c r="B27" s="972" t="s">
        <v>654</v>
      </c>
      <c r="C27" s="972"/>
      <c r="D27" s="416">
        <v>16</v>
      </c>
      <c r="E27" s="416">
        <v>65</v>
      </c>
      <c r="F27" s="267">
        <v>66</v>
      </c>
      <c r="G27" s="583">
        <f t="shared" si="3"/>
        <v>2.4390243902439025E-2</v>
      </c>
      <c r="H27" s="583">
        <f t="shared" si="4"/>
        <v>2.3713973002553814E-2</v>
      </c>
      <c r="I27" s="583">
        <f t="shared" si="5"/>
        <v>2.3346303501945526E-2</v>
      </c>
    </row>
    <row r="28" spans="1:9">
      <c r="A28" s="294" t="s">
        <v>677</v>
      </c>
      <c r="B28" s="972" t="s">
        <v>655</v>
      </c>
      <c r="C28" s="972"/>
      <c r="D28" s="416">
        <v>7</v>
      </c>
      <c r="E28" s="416">
        <v>43</v>
      </c>
      <c r="F28" s="267">
        <v>43</v>
      </c>
      <c r="G28" s="583">
        <f t="shared" si="3"/>
        <v>1.0670731707317074E-2</v>
      </c>
      <c r="H28" s="583">
        <f t="shared" si="4"/>
        <v>1.568770521707406E-2</v>
      </c>
      <c r="I28" s="583">
        <f t="shared" si="5"/>
        <v>1.5210470463388751E-2</v>
      </c>
    </row>
    <row r="29" spans="1:9">
      <c r="A29" s="294" t="s">
        <v>677</v>
      </c>
      <c r="B29" s="972" t="s">
        <v>656</v>
      </c>
      <c r="C29" s="972"/>
      <c r="D29" s="416">
        <v>574</v>
      </c>
      <c r="E29" s="416">
        <v>2456</v>
      </c>
      <c r="F29" s="267">
        <v>2536</v>
      </c>
      <c r="G29" s="583">
        <f t="shared" si="3"/>
        <v>0.875</v>
      </c>
      <c r="H29" s="583">
        <f t="shared" si="4"/>
        <v>0.8960233491426487</v>
      </c>
      <c r="I29" s="583">
        <f t="shared" si="5"/>
        <v>0.89706402546869468</v>
      </c>
    </row>
    <row r="30" spans="1:9">
      <c r="A30" s="294" t="s">
        <v>677</v>
      </c>
      <c r="B30" s="972" t="s">
        <v>657</v>
      </c>
      <c r="C30" s="972"/>
      <c r="D30" s="416">
        <v>44</v>
      </c>
      <c r="E30" s="416">
        <v>105</v>
      </c>
      <c r="F30" s="267">
        <v>110</v>
      </c>
      <c r="G30" s="583">
        <f t="shared" si="3"/>
        <v>6.7073170731707321E-2</v>
      </c>
      <c r="H30" s="583">
        <f t="shared" si="4"/>
        <v>3.8307187157971545E-2</v>
      </c>
      <c r="I30" s="583">
        <f t="shared" si="5"/>
        <v>3.8910505836575876E-2</v>
      </c>
    </row>
    <row r="31" spans="1:9">
      <c r="A31" s="294" t="s">
        <v>677</v>
      </c>
      <c r="B31" s="973" t="s">
        <v>658</v>
      </c>
      <c r="C31" s="973"/>
      <c r="D31" s="417">
        <f>SUM(D24:D30)</f>
        <v>656</v>
      </c>
      <c r="E31" s="417">
        <f>SUM(E24:E30)</f>
        <v>2741</v>
      </c>
      <c r="F31" s="418">
        <f>SUM(F24:F30)</f>
        <v>2827</v>
      </c>
      <c r="G31" s="583">
        <f t="shared" si="3"/>
        <v>1</v>
      </c>
      <c r="H31" s="583">
        <f t="shared" si="4"/>
        <v>1</v>
      </c>
      <c r="I31" s="583">
        <f t="shared" si="5"/>
        <v>1</v>
      </c>
    </row>
    <row r="33" spans="1:6" ht="15.75">
      <c r="B33" s="19" t="s">
        <v>659</v>
      </c>
    </row>
    <row r="34" spans="1:6">
      <c r="A34" s="2" t="s">
        <v>678</v>
      </c>
      <c r="B34" s="3" t="s">
        <v>267</v>
      </c>
      <c r="F34" s="20"/>
    </row>
    <row r="35" spans="1:6">
      <c r="A35" s="2" t="s">
        <v>678</v>
      </c>
      <c r="B35" s="9" t="s">
        <v>660</v>
      </c>
      <c r="C35" s="304"/>
      <c r="F35" s="20"/>
    </row>
    <row r="36" spans="1:6">
      <c r="A36" s="2" t="s">
        <v>678</v>
      </c>
      <c r="B36" s="9" t="s">
        <v>661</v>
      </c>
      <c r="C36" s="304">
        <v>3</v>
      </c>
      <c r="F36" s="20"/>
    </row>
    <row r="37" spans="1:6">
      <c r="A37" s="2" t="s">
        <v>678</v>
      </c>
      <c r="B37" s="9" t="s">
        <v>662</v>
      </c>
      <c r="C37" s="304">
        <v>673</v>
      </c>
      <c r="F37" s="20"/>
    </row>
    <row r="38" spans="1:6">
      <c r="A38" s="2" t="s">
        <v>678</v>
      </c>
      <c r="B38" s="9" t="s">
        <v>419</v>
      </c>
      <c r="C38" s="304"/>
      <c r="F38" s="20"/>
    </row>
    <row r="39" spans="1:6">
      <c r="A39" s="2" t="s">
        <v>678</v>
      </c>
      <c r="B39" s="9" t="s">
        <v>663</v>
      </c>
      <c r="C39" s="304"/>
      <c r="F39" s="20"/>
    </row>
    <row r="40" spans="1:6">
      <c r="A40" s="2" t="s">
        <v>678</v>
      </c>
      <c r="B40" s="9" t="s">
        <v>664</v>
      </c>
      <c r="C40" s="304"/>
      <c r="F40" s="20"/>
    </row>
    <row r="41" spans="1:6" ht="25.5">
      <c r="A41" s="2" t="s">
        <v>678</v>
      </c>
      <c r="B41" s="236" t="s">
        <v>268</v>
      </c>
      <c r="C41" s="304"/>
      <c r="F41" s="20"/>
    </row>
    <row r="42" spans="1:6" ht="25.5">
      <c r="A42" s="2" t="s">
        <v>678</v>
      </c>
      <c r="B42" s="236" t="s">
        <v>269</v>
      </c>
      <c r="C42" s="304"/>
      <c r="F42" s="20"/>
    </row>
    <row r="43" spans="1:6">
      <c r="A43" s="2" t="s">
        <v>678</v>
      </c>
      <c r="B43" s="235" t="s">
        <v>270</v>
      </c>
      <c r="C43" s="304"/>
      <c r="F43" s="20"/>
    </row>
    <row r="45" spans="1:6" ht="15.75">
      <c r="B45" s="21" t="s">
        <v>665</v>
      </c>
      <c r="C45" s="4"/>
      <c r="D45" s="4"/>
      <c r="E45" s="4"/>
      <c r="F45" s="4"/>
    </row>
    <row r="46" spans="1:6">
      <c r="B46" s="967" t="s">
        <v>640</v>
      </c>
      <c r="C46" s="967"/>
      <c r="D46" s="967"/>
      <c r="E46" s="967"/>
      <c r="F46" s="967"/>
    </row>
    <row r="47" spans="1:6">
      <c r="A47" s="6"/>
      <c r="B47" s="4"/>
      <c r="C47" s="4"/>
      <c r="D47" s="4"/>
      <c r="E47" s="4"/>
      <c r="F47" s="4"/>
    </row>
    <row r="48" spans="1:6">
      <c r="B48" s="975" t="s">
        <v>947</v>
      </c>
      <c r="C48" s="976"/>
      <c r="D48" s="22"/>
      <c r="E48" s="22"/>
      <c r="F48" s="22"/>
    </row>
    <row r="49" spans="1:6">
      <c r="A49" s="150"/>
      <c r="B49" s="151"/>
      <c r="C49" s="151"/>
      <c r="D49" s="151"/>
      <c r="E49" s="151"/>
      <c r="F49" s="151"/>
    </row>
    <row r="50" spans="1:6" ht="42.75" customHeight="1">
      <c r="A50" s="150"/>
      <c r="B50" s="974" t="s">
        <v>271</v>
      </c>
      <c r="C50" s="974"/>
      <c r="D50" s="974"/>
      <c r="E50" s="974"/>
      <c r="F50" s="151"/>
    </row>
    <row r="51" spans="1:6">
      <c r="A51" s="150"/>
      <c r="B51" s="149"/>
      <c r="C51" s="149"/>
      <c r="D51" s="149"/>
      <c r="E51" s="149"/>
      <c r="F51" s="151"/>
    </row>
    <row r="52" spans="1:6">
      <c r="A52" s="150"/>
      <c r="B52" s="153" t="s">
        <v>272</v>
      </c>
      <c r="C52" s="149"/>
      <c r="D52" s="149"/>
      <c r="E52" s="149"/>
      <c r="F52" s="151"/>
    </row>
    <row r="53" spans="1:6" s="152" customFormat="1" ht="48" customHeight="1">
      <c r="A53" s="1"/>
      <c r="B53" s="974" t="s">
        <v>273</v>
      </c>
      <c r="C53" s="967"/>
      <c r="D53" s="967"/>
      <c r="E53" s="967"/>
      <c r="F53" s="967"/>
    </row>
    <row r="54" spans="1:6" s="152" customFormat="1" ht="38.25" customHeight="1">
      <c r="A54" s="2" t="s">
        <v>679</v>
      </c>
      <c r="B54" s="977" t="s">
        <v>274</v>
      </c>
      <c r="C54" s="978"/>
      <c r="D54" s="978"/>
      <c r="E54" s="979"/>
      <c r="F54" s="366">
        <v>664</v>
      </c>
    </row>
    <row r="55" spans="1:6" s="152" customFormat="1" ht="65.25" customHeight="1">
      <c r="A55" s="2" t="s">
        <v>680</v>
      </c>
      <c r="B55" s="980" t="s">
        <v>275</v>
      </c>
      <c r="C55" s="981"/>
      <c r="D55" s="981"/>
      <c r="E55" s="982"/>
      <c r="F55" s="366">
        <v>1</v>
      </c>
    </row>
    <row r="56" spans="1:6" s="152" customFormat="1" ht="35.25" customHeight="1">
      <c r="A56" s="2" t="s">
        <v>681</v>
      </c>
      <c r="B56" s="983" t="s">
        <v>276</v>
      </c>
      <c r="C56" s="984"/>
      <c r="D56" s="984"/>
      <c r="E56" s="985"/>
      <c r="F56" s="366">
        <f>F54-F55</f>
        <v>663</v>
      </c>
    </row>
    <row r="57" spans="1:6" ht="36" customHeight="1">
      <c r="A57" s="2" t="s">
        <v>682</v>
      </c>
      <c r="B57" s="983" t="s">
        <v>278</v>
      </c>
      <c r="C57" s="984"/>
      <c r="D57" s="984"/>
      <c r="E57" s="985"/>
      <c r="F57" s="366">
        <v>416</v>
      </c>
    </row>
    <row r="58" spans="1:6" ht="35.25" customHeight="1">
      <c r="A58" s="2" t="s">
        <v>683</v>
      </c>
      <c r="B58" s="983" t="s">
        <v>279</v>
      </c>
      <c r="C58" s="984"/>
      <c r="D58" s="984"/>
      <c r="E58" s="985"/>
      <c r="F58" s="366">
        <v>67</v>
      </c>
    </row>
    <row r="59" spans="1:6" ht="38.25" customHeight="1">
      <c r="A59" s="2" t="s">
        <v>684</v>
      </c>
      <c r="B59" s="980" t="s">
        <v>280</v>
      </c>
      <c r="C59" s="981"/>
      <c r="D59" s="981"/>
      <c r="E59" s="982"/>
      <c r="F59" s="366">
        <v>12</v>
      </c>
    </row>
    <row r="60" spans="1:6" ht="26.25" customHeight="1">
      <c r="A60" s="2" t="s">
        <v>685</v>
      </c>
      <c r="B60" s="983" t="s">
        <v>948</v>
      </c>
      <c r="C60" s="984"/>
      <c r="D60" s="984"/>
      <c r="E60" s="985"/>
      <c r="F60" s="366">
        <f>SUM(F57:F59)</f>
        <v>495</v>
      </c>
    </row>
    <row r="61" spans="1:6" ht="25.5" customHeight="1">
      <c r="A61" s="2" t="s">
        <v>380</v>
      </c>
      <c r="B61" s="983" t="s">
        <v>277</v>
      </c>
      <c r="C61" s="984"/>
      <c r="D61" s="984"/>
      <c r="E61" s="985"/>
      <c r="F61" s="367">
        <f>F60/F56</f>
        <v>0.74660633484162897</v>
      </c>
    </row>
    <row r="62" spans="1:6" ht="27.75" customHeight="1">
      <c r="A62" s="150"/>
      <c r="B62" s="149"/>
      <c r="C62" s="149"/>
      <c r="D62" s="149"/>
      <c r="E62" s="149"/>
      <c r="F62" s="151"/>
    </row>
    <row r="63" spans="1:6" ht="30.75" customHeight="1">
      <c r="A63" s="150"/>
      <c r="B63" s="154" t="s">
        <v>641</v>
      </c>
      <c r="C63" s="151"/>
      <c r="D63" s="151"/>
      <c r="E63" s="151"/>
      <c r="F63" s="151"/>
    </row>
    <row r="64" spans="1:6" ht="42" customHeight="1">
      <c r="B64" s="974" t="s">
        <v>642</v>
      </c>
      <c r="C64" s="967"/>
      <c r="D64" s="967"/>
      <c r="E64" s="967"/>
      <c r="F64" s="967"/>
    </row>
    <row r="65" spans="1:6" ht="37.5" customHeight="1">
      <c r="A65" s="2" t="s">
        <v>679</v>
      </c>
      <c r="B65" s="977" t="s">
        <v>643</v>
      </c>
      <c r="C65" s="978"/>
      <c r="D65" s="978"/>
      <c r="E65" s="979"/>
      <c r="F65" s="366">
        <v>643</v>
      </c>
    </row>
    <row r="66" spans="1:6" s="152" customFormat="1" ht="57.75" customHeight="1">
      <c r="A66" s="2" t="s">
        <v>680</v>
      </c>
      <c r="B66" s="980" t="s">
        <v>644</v>
      </c>
      <c r="C66" s="981"/>
      <c r="D66" s="981"/>
      <c r="E66" s="982"/>
      <c r="F66" s="366">
        <v>0</v>
      </c>
    </row>
    <row r="67" spans="1:6" s="152" customFormat="1" ht="31.5" customHeight="1">
      <c r="A67" s="2" t="s">
        <v>681</v>
      </c>
      <c r="B67" s="983" t="s">
        <v>645</v>
      </c>
      <c r="C67" s="984"/>
      <c r="D67" s="984"/>
      <c r="E67" s="985"/>
      <c r="F67" s="366">
        <f>F65-F66</f>
        <v>643</v>
      </c>
    </row>
    <row r="68" spans="1:6" ht="39.75" customHeight="1">
      <c r="A68" s="2" t="s">
        <v>682</v>
      </c>
      <c r="B68" s="983" t="s">
        <v>647</v>
      </c>
      <c r="C68" s="984"/>
      <c r="D68" s="984"/>
      <c r="E68" s="985"/>
      <c r="F68" s="366">
        <v>441</v>
      </c>
    </row>
    <row r="69" spans="1:6" ht="27" customHeight="1">
      <c r="A69" s="2" t="s">
        <v>683</v>
      </c>
      <c r="B69" s="983" t="s">
        <v>648</v>
      </c>
      <c r="C69" s="984"/>
      <c r="D69" s="984"/>
      <c r="E69" s="985"/>
      <c r="F69" s="366">
        <v>42</v>
      </c>
    </row>
    <row r="70" spans="1:6" ht="41.25" customHeight="1">
      <c r="A70" s="2" t="s">
        <v>684</v>
      </c>
      <c r="B70" s="980" t="s">
        <v>649</v>
      </c>
      <c r="C70" s="981"/>
      <c r="D70" s="981"/>
      <c r="E70" s="982"/>
      <c r="F70" s="366">
        <v>6</v>
      </c>
    </row>
    <row r="71" spans="1:6" ht="26.25" customHeight="1">
      <c r="A71" s="2" t="s">
        <v>685</v>
      </c>
      <c r="B71" s="983" t="s">
        <v>948</v>
      </c>
      <c r="C71" s="984"/>
      <c r="D71" s="984"/>
      <c r="E71" s="985"/>
      <c r="F71" s="366">
        <f>SUM(F68:F70)</f>
        <v>489</v>
      </c>
    </row>
    <row r="72" spans="1:6" ht="25.5" customHeight="1">
      <c r="A72" s="2" t="s">
        <v>380</v>
      </c>
      <c r="B72" s="983" t="s">
        <v>646</v>
      </c>
      <c r="C72" s="984"/>
      <c r="D72" s="984"/>
      <c r="E72" s="985"/>
      <c r="F72" s="367">
        <f>F71/F67</f>
        <v>0.76049766718506995</v>
      </c>
    </row>
    <row r="73" spans="1:6" ht="27.75" customHeight="1">
      <c r="F73" s="78"/>
    </row>
    <row r="74" spans="1:6" s="254" customFormat="1" ht="30.75" customHeight="1">
      <c r="A74" s="252"/>
      <c r="B74" s="253" t="s">
        <v>173</v>
      </c>
      <c r="F74" s="255"/>
    </row>
    <row r="75" spans="1:6" s="254" customFormat="1" ht="14.25" customHeight="1">
      <c r="A75" s="252"/>
      <c r="F75" s="255"/>
    </row>
    <row r="76" spans="1:6" s="254" customFormat="1" ht="27" customHeight="1">
      <c r="A76" s="252"/>
      <c r="B76" s="987" t="s">
        <v>281</v>
      </c>
      <c r="C76" s="987"/>
      <c r="D76" s="987"/>
      <c r="E76" s="987"/>
      <c r="F76" s="255"/>
    </row>
    <row r="77" spans="1:6" s="254" customFormat="1">
      <c r="A77" s="252"/>
      <c r="F77" s="255"/>
    </row>
    <row r="78" spans="1:6" s="254" customFormat="1">
      <c r="A78" s="252"/>
      <c r="B78" s="256" t="s">
        <v>282</v>
      </c>
      <c r="F78" s="255"/>
    </row>
    <row r="79" spans="1:6" s="254" customFormat="1" ht="17.25" customHeight="1">
      <c r="A79" s="257" t="s">
        <v>667</v>
      </c>
      <c r="B79" s="986" t="s">
        <v>283</v>
      </c>
      <c r="C79" s="986"/>
      <c r="D79" s="986"/>
      <c r="E79" s="986"/>
      <c r="F79" s="258"/>
    </row>
    <row r="80" spans="1:6" s="254" customFormat="1" ht="57" customHeight="1">
      <c r="A80" s="259" t="s">
        <v>949</v>
      </c>
      <c r="B80" s="986" t="s">
        <v>284</v>
      </c>
      <c r="C80" s="986"/>
      <c r="D80" s="986"/>
      <c r="E80" s="986"/>
      <c r="F80" s="258"/>
    </row>
    <row r="81" spans="1:6" s="254" customFormat="1" ht="30.75" customHeight="1">
      <c r="A81" s="259" t="s">
        <v>950</v>
      </c>
      <c r="B81" s="986" t="s">
        <v>285</v>
      </c>
      <c r="C81" s="986"/>
      <c r="D81" s="986"/>
      <c r="E81" s="986"/>
      <c r="F81" s="258">
        <f>F79-F80</f>
        <v>0</v>
      </c>
    </row>
    <row r="82" spans="1:6" s="254" customFormat="1" ht="23.25" customHeight="1">
      <c r="A82" s="259" t="s">
        <v>951</v>
      </c>
      <c r="B82" s="986" t="s">
        <v>958</v>
      </c>
      <c r="C82" s="986"/>
      <c r="D82" s="986"/>
      <c r="E82" s="986"/>
      <c r="F82" s="258"/>
    </row>
    <row r="83" spans="1:6" s="254" customFormat="1" ht="21.75" customHeight="1">
      <c r="A83" s="257" t="s">
        <v>952</v>
      </c>
      <c r="B83" s="986" t="s">
        <v>959</v>
      </c>
      <c r="C83" s="986"/>
      <c r="D83" s="986"/>
      <c r="E83" s="986"/>
      <c r="F83" s="258"/>
    </row>
    <row r="84" spans="1:6" s="254" customFormat="1" ht="24.75" customHeight="1">
      <c r="A84" s="257" t="s">
        <v>953</v>
      </c>
      <c r="B84" s="986" t="s">
        <v>960</v>
      </c>
      <c r="C84" s="986"/>
      <c r="D84" s="986"/>
      <c r="E84" s="986"/>
      <c r="F84" s="258"/>
    </row>
    <row r="85" spans="1:6" s="254" customFormat="1" ht="30" customHeight="1">
      <c r="A85" s="257" t="s">
        <v>954</v>
      </c>
      <c r="B85" s="986" t="s">
        <v>961</v>
      </c>
      <c r="C85" s="986"/>
      <c r="D85" s="986"/>
      <c r="E85" s="986"/>
      <c r="F85" s="258"/>
    </row>
    <row r="86" spans="1:6" s="254" customFormat="1">
      <c r="A86" s="257" t="s">
        <v>955</v>
      </c>
      <c r="B86" s="986" t="s">
        <v>962</v>
      </c>
      <c r="C86" s="986"/>
      <c r="D86" s="986"/>
      <c r="E86" s="986"/>
      <c r="F86" s="258"/>
    </row>
    <row r="87" spans="1:6" s="254" customFormat="1">
      <c r="A87" s="257" t="s">
        <v>956</v>
      </c>
      <c r="B87" s="986" t="s">
        <v>963</v>
      </c>
      <c r="C87" s="986"/>
      <c r="D87" s="986"/>
      <c r="E87" s="986"/>
      <c r="F87" s="258"/>
    </row>
    <row r="88" spans="1:6" s="254" customFormat="1">
      <c r="A88" s="257" t="s">
        <v>957</v>
      </c>
      <c r="B88" s="986" t="s">
        <v>964</v>
      </c>
      <c r="C88" s="986"/>
      <c r="D88" s="986"/>
      <c r="E88" s="986"/>
      <c r="F88" s="258"/>
    </row>
    <row r="89" spans="1:6" s="254" customFormat="1" ht="25.5" customHeight="1">
      <c r="A89" s="257"/>
      <c r="B89" s="260"/>
      <c r="C89" s="260"/>
      <c r="D89" s="260"/>
      <c r="E89" s="260"/>
      <c r="F89" s="261"/>
    </row>
    <row r="90" spans="1:6" s="254" customFormat="1">
      <c r="A90" s="252"/>
      <c r="B90" s="256" t="s">
        <v>650</v>
      </c>
      <c r="F90" s="255"/>
    </row>
    <row r="91" spans="1:6" s="254" customFormat="1" ht="18.75" customHeight="1">
      <c r="A91" s="257" t="s">
        <v>667</v>
      </c>
      <c r="B91" s="986" t="s">
        <v>651</v>
      </c>
      <c r="C91" s="986"/>
      <c r="D91" s="986"/>
      <c r="E91" s="986"/>
      <c r="F91" s="258"/>
    </row>
    <row r="92" spans="1:6" s="254" customFormat="1" ht="53.25" customHeight="1">
      <c r="A92" s="259" t="s">
        <v>949</v>
      </c>
      <c r="B92" s="986" t="s">
        <v>20</v>
      </c>
      <c r="C92" s="986"/>
      <c r="D92" s="986"/>
      <c r="E92" s="986"/>
      <c r="F92" s="258"/>
    </row>
    <row r="93" spans="1:6" s="254" customFormat="1" ht="30" customHeight="1">
      <c r="A93" s="259" t="s">
        <v>950</v>
      </c>
      <c r="B93" s="986" t="s">
        <v>652</v>
      </c>
      <c r="C93" s="986"/>
      <c r="D93" s="986"/>
      <c r="E93" s="986"/>
      <c r="F93" s="258">
        <f>F91-F92</f>
        <v>0</v>
      </c>
    </row>
    <row r="94" spans="1:6" s="254" customFormat="1">
      <c r="A94" s="259" t="s">
        <v>951</v>
      </c>
      <c r="B94" s="986" t="s">
        <v>958</v>
      </c>
      <c r="C94" s="986"/>
      <c r="D94" s="986"/>
      <c r="E94" s="986"/>
      <c r="F94" s="258"/>
    </row>
    <row r="95" spans="1:6" s="254" customFormat="1">
      <c r="A95" s="257" t="s">
        <v>952</v>
      </c>
      <c r="B95" s="986" t="s">
        <v>959</v>
      </c>
      <c r="C95" s="986"/>
      <c r="D95" s="986"/>
      <c r="E95" s="986"/>
      <c r="F95" s="258"/>
    </row>
    <row r="96" spans="1:6" s="254" customFormat="1" ht="23.25" customHeight="1">
      <c r="A96" s="257" t="s">
        <v>953</v>
      </c>
      <c r="B96" s="986" t="s">
        <v>960</v>
      </c>
      <c r="C96" s="986"/>
      <c r="D96" s="986"/>
      <c r="E96" s="986"/>
      <c r="F96" s="258"/>
    </row>
    <row r="97" spans="1:6" s="254" customFormat="1" ht="27.75" customHeight="1">
      <c r="A97" s="257" t="s">
        <v>954</v>
      </c>
      <c r="B97" s="986" t="s">
        <v>961</v>
      </c>
      <c r="C97" s="986"/>
      <c r="D97" s="986"/>
      <c r="E97" s="986"/>
      <c r="F97" s="258"/>
    </row>
    <row r="98" spans="1:6" s="254" customFormat="1">
      <c r="A98" s="257" t="s">
        <v>955</v>
      </c>
      <c r="B98" s="986" t="s">
        <v>962</v>
      </c>
      <c r="C98" s="986"/>
      <c r="D98" s="986"/>
      <c r="E98" s="986"/>
      <c r="F98" s="258"/>
    </row>
    <row r="99" spans="1:6" s="254" customFormat="1">
      <c r="A99" s="257" t="s">
        <v>956</v>
      </c>
      <c r="B99" s="986" t="s">
        <v>963</v>
      </c>
      <c r="C99" s="986"/>
      <c r="D99" s="986"/>
      <c r="E99" s="986"/>
      <c r="F99" s="258"/>
    </row>
    <row r="100" spans="1:6" s="254" customFormat="1">
      <c r="A100" s="257" t="s">
        <v>957</v>
      </c>
      <c r="B100" s="986" t="s">
        <v>964</v>
      </c>
      <c r="C100" s="986"/>
      <c r="D100" s="986"/>
      <c r="E100" s="986"/>
      <c r="F100" s="258"/>
    </row>
    <row r="101" spans="1:6" ht="24.75" customHeight="1"/>
    <row r="102" spans="1:6">
      <c r="B102" s="3" t="s">
        <v>666</v>
      </c>
    </row>
    <row r="103" spans="1:6" ht="78.75" customHeight="1">
      <c r="B103" s="989" t="s">
        <v>286</v>
      </c>
      <c r="C103" s="989"/>
      <c r="D103" s="989"/>
      <c r="E103" s="989"/>
      <c r="F103" s="989"/>
    </row>
    <row r="104" spans="1:6" ht="59.25" customHeight="1">
      <c r="A104" s="2" t="s">
        <v>965</v>
      </c>
      <c r="B104" s="988" t="s">
        <v>287</v>
      </c>
      <c r="C104" s="988"/>
      <c r="D104" s="988"/>
      <c r="E104" s="988"/>
      <c r="F104" s="365">
        <v>0.84799999999999998</v>
      </c>
    </row>
    <row r="107" spans="1:6" ht="65.25" customHeight="1"/>
    <row r="108" spans="1:6" ht="51.75" customHeight="1"/>
  </sheetData>
  <sheetProtection password="CA0F" sheet="1" objects="1" scenarios="1"/>
  <mergeCells count="61">
    <mergeCell ref="B19:E19"/>
    <mergeCell ref="A1:F1"/>
    <mergeCell ref="B3:F3"/>
    <mergeCell ref="C4:D4"/>
    <mergeCell ref="E4:F4"/>
    <mergeCell ref="B18:E18"/>
    <mergeCell ref="B46:F46"/>
    <mergeCell ref="B20:E20"/>
    <mergeCell ref="B22:F22"/>
    <mergeCell ref="B23:C23"/>
    <mergeCell ref="B24:C24"/>
    <mergeCell ref="B25:C25"/>
    <mergeCell ref="B26:C26"/>
    <mergeCell ref="B27:C27"/>
    <mergeCell ref="B28:C28"/>
    <mergeCell ref="B29:C29"/>
    <mergeCell ref="B30:C30"/>
    <mergeCell ref="B31:C31"/>
    <mergeCell ref="B64:F64"/>
    <mergeCell ref="B48:C48"/>
    <mergeCell ref="B50:E50"/>
    <mergeCell ref="B53:F53"/>
    <mergeCell ref="B54:E54"/>
    <mergeCell ref="B55:E55"/>
    <mergeCell ref="B56:E56"/>
    <mergeCell ref="B57:E57"/>
    <mergeCell ref="B58:E58"/>
    <mergeCell ref="B59:E59"/>
    <mergeCell ref="B60:E60"/>
    <mergeCell ref="B61:E61"/>
    <mergeCell ref="B81:E81"/>
    <mergeCell ref="B65:E65"/>
    <mergeCell ref="B66:E66"/>
    <mergeCell ref="B67:E67"/>
    <mergeCell ref="B68:E68"/>
    <mergeCell ref="B69:E69"/>
    <mergeCell ref="B70:E70"/>
    <mergeCell ref="B71:E71"/>
    <mergeCell ref="B72:E72"/>
    <mergeCell ref="B76:E76"/>
    <mergeCell ref="B79:E79"/>
    <mergeCell ref="B80:E80"/>
    <mergeCell ref="B95:E95"/>
    <mergeCell ref="B82:E82"/>
    <mergeCell ref="B83:E83"/>
    <mergeCell ref="B84:E84"/>
    <mergeCell ref="B85:E85"/>
    <mergeCell ref="B86:E86"/>
    <mergeCell ref="B87:E87"/>
    <mergeCell ref="B88:E88"/>
    <mergeCell ref="B91:E91"/>
    <mergeCell ref="B92:E92"/>
    <mergeCell ref="B93:E93"/>
    <mergeCell ref="B94:E94"/>
    <mergeCell ref="B104:E104"/>
    <mergeCell ref="B96:E96"/>
    <mergeCell ref="B97:E97"/>
    <mergeCell ref="B98:E98"/>
    <mergeCell ref="B99:E99"/>
    <mergeCell ref="B100:E100"/>
    <mergeCell ref="B103:F103"/>
  </mergeCells>
  <pageMargins left="0.75" right="0.75" top="1" bottom="1" header="0.5" footer="0.5"/>
  <pageSetup orientation="portrait" r:id="rId1"/>
  <headerFooter alignWithMargins="0">
    <oddHeader>&amp;CCommon Data Set 2008-09</oddHeader>
    <oddFooter>&amp;C&amp;A&amp;RPage &amp;P</oddFooter>
  </headerFooter>
  <drawing r:id="rId2"/>
</worksheet>
</file>

<file path=xl/worksheets/sheet13.xml><?xml version="1.0" encoding="utf-8"?>
<worksheet xmlns="http://schemas.openxmlformats.org/spreadsheetml/2006/main" xmlns:r="http://schemas.openxmlformats.org/officeDocument/2006/relationships">
  <sheetPr>
    <tabColor rgb="FF00B0F0"/>
  </sheetPr>
  <dimension ref="A1:I108"/>
  <sheetViews>
    <sheetView workbookViewId="0">
      <selection sqref="A1:F1"/>
    </sheetView>
  </sheetViews>
  <sheetFormatPr defaultRowHeight="12.75"/>
  <cols>
    <col min="1" max="1" width="4.42578125" style="1" customWidth="1"/>
    <col min="2" max="2" width="27.85546875" customWidth="1"/>
    <col min="3" max="3" width="12.42578125" customWidth="1"/>
    <col min="4" max="4" width="14.7109375" customWidth="1"/>
    <col min="5" max="6" width="15.42578125" customWidth="1"/>
  </cols>
  <sheetData>
    <row r="1" spans="1:9" ht="18">
      <c r="A1" s="1219" t="s">
        <v>1051</v>
      </c>
      <c r="B1" s="1219"/>
      <c r="C1" s="1219"/>
      <c r="D1" s="1219"/>
      <c r="E1" s="1219"/>
      <c r="F1" s="1219"/>
    </row>
    <row r="3" spans="1:9" ht="50.25" customHeight="1">
      <c r="A3" s="294" t="s">
        <v>676</v>
      </c>
      <c r="B3" s="963" t="s">
        <v>264</v>
      </c>
      <c r="C3" s="964"/>
      <c r="D3" s="964"/>
      <c r="E3" s="964"/>
      <c r="F3" s="964"/>
      <c r="G3" s="278"/>
      <c r="H3" s="278"/>
      <c r="I3" s="278"/>
    </row>
    <row r="4" spans="1:9">
      <c r="A4" s="294" t="s">
        <v>676</v>
      </c>
      <c r="B4" s="281"/>
      <c r="C4" s="965" t="s">
        <v>107</v>
      </c>
      <c r="D4" s="965"/>
      <c r="E4" s="965" t="s">
        <v>108</v>
      </c>
      <c r="F4" s="965"/>
      <c r="G4" s="298" t="s">
        <v>1120</v>
      </c>
      <c r="H4" s="298" t="s">
        <v>1121</v>
      </c>
      <c r="I4" s="298" t="s">
        <v>1122</v>
      </c>
    </row>
    <row r="5" spans="1:9">
      <c r="A5" s="294" t="s">
        <v>676</v>
      </c>
      <c r="B5" s="292"/>
      <c r="C5" s="280" t="s">
        <v>109</v>
      </c>
      <c r="D5" s="280" t="s">
        <v>110</v>
      </c>
      <c r="E5" s="280" t="s">
        <v>109</v>
      </c>
      <c r="F5" s="280" t="s">
        <v>110</v>
      </c>
      <c r="G5" s="298"/>
      <c r="H5" s="298"/>
      <c r="I5" s="298"/>
    </row>
    <row r="6" spans="1:9">
      <c r="A6" s="294" t="s">
        <v>676</v>
      </c>
      <c r="B6" s="283" t="s">
        <v>111</v>
      </c>
      <c r="C6" s="14"/>
      <c r="D6" s="14"/>
      <c r="E6" s="14"/>
      <c r="F6" s="14"/>
      <c r="G6" s="298"/>
      <c r="H6" s="298"/>
      <c r="I6" s="298"/>
    </row>
    <row r="7" spans="1:9" ht="25.5">
      <c r="A7" s="294" t="s">
        <v>676</v>
      </c>
      <c r="B7" s="15" t="s">
        <v>112</v>
      </c>
      <c r="C7" s="408">
        <v>0</v>
      </c>
      <c r="D7" s="408">
        <v>0</v>
      </c>
      <c r="E7" s="408">
        <v>10</v>
      </c>
      <c r="F7" s="408">
        <v>28</v>
      </c>
      <c r="G7" s="409">
        <f>SUM(C7:D7)</f>
        <v>0</v>
      </c>
      <c r="H7" s="409">
        <f>SUM(E7:F7)</f>
        <v>38</v>
      </c>
      <c r="I7" s="409">
        <f>SUM(C7:F7)</f>
        <v>38</v>
      </c>
    </row>
    <row r="8" spans="1:9">
      <c r="A8" s="294" t="s">
        <v>676</v>
      </c>
      <c r="B8" s="282" t="s">
        <v>113</v>
      </c>
      <c r="C8" s="408">
        <v>1</v>
      </c>
      <c r="D8" s="408">
        <v>0</v>
      </c>
      <c r="E8" s="408">
        <v>14</v>
      </c>
      <c r="F8" s="408">
        <v>39</v>
      </c>
      <c r="G8" s="409">
        <f t="shared" ref="G8:G12" si="0">SUM(C8:D8)</f>
        <v>1</v>
      </c>
      <c r="H8" s="409">
        <f t="shared" ref="H8:H12" si="1">SUM(E8:F8)</f>
        <v>53</v>
      </c>
      <c r="I8" s="409">
        <f t="shared" ref="I8:I12" si="2">SUM(C8:F8)</f>
        <v>54</v>
      </c>
    </row>
    <row r="9" spans="1:9">
      <c r="A9" s="294" t="s">
        <v>676</v>
      </c>
      <c r="B9" s="282" t="s">
        <v>114</v>
      </c>
      <c r="C9" s="408">
        <v>8</v>
      </c>
      <c r="D9" s="408">
        <v>26</v>
      </c>
      <c r="E9" s="408">
        <v>125</v>
      </c>
      <c r="F9" s="408">
        <v>343</v>
      </c>
      <c r="G9" s="409">
        <f t="shared" si="0"/>
        <v>34</v>
      </c>
      <c r="H9" s="409">
        <f t="shared" si="1"/>
        <v>468</v>
      </c>
      <c r="I9" s="409">
        <f t="shared" si="2"/>
        <v>502</v>
      </c>
    </row>
    <row r="10" spans="1:9">
      <c r="A10" s="294" t="s">
        <v>676</v>
      </c>
      <c r="B10" s="16" t="s">
        <v>115</v>
      </c>
      <c r="C10" s="410">
        <f>SUM(C7:C9)</f>
        <v>9</v>
      </c>
      <c r="D10" s="410">
        <f>SUM(D7:D9)</f>
        <v>26</v>
      </c>
      <c r="E10" s="410">
        <f>SUM(E7:E9)</f>
        <v>149</v>
      </c>
      <c r="F10" s="410">
        <f>SUM(F7:F9)</f>
        <v>410</v>
      </c>
      <c r="G10" s="409">
        <f t="shared" si="0"/>
        <v>35</v>
      </c>
      <c r="H10" s="409">
        <f t="shared" si="1"/>
        <v>559</v>
      </c>
      <c r="I10" s="409">
        <f t="shared" si="2"/>
        <v>594</v>
      </c>
    </row>
    <row r="11" spans="1:9" ht="25.5">
      <c r="A11" s="294" t="s">
        <v>676</v>
      </c>
      <c r="B11" s="15" t="s">
        <v>995</v>
      </c>
      <c r="C11" s="408">
        <v>0</v>
      </c>
      <c r="D11" s="408">
        <v>0</v>
      </c>
      <c r="E11" s="408">
        <v>0</v>
      </c>
      <c r="F11" s="408">
        <v>0</v>
      </c>
      <c r="G11" s="409">
        <f t="shared" si="0"/>
        <v>0</v>
      </c>
      <c r="H11" s="409">
        <f t="shared" si="1"/>
        <v>0</v>
      </c>
      <c r="I11" s="409">
        <f t="shared" si="2"/>
        <v>0</v>
      </c>
    </row>
    <row r="12" spans="1:9">
      <c r="A12" s="294" t="s">
        <v>676</v>
      </c>
      <c r="B12" s="16" t="s">
        <v>996</v>
      </c>
      <c r="C12" s="410">
        <f>SUM(C10:C11)</f>
        <v>9</v>
      </c>
      <c r="D12" s="410">
        <f>SUM(D10:D11)</f>
        <v>26</v>
      </c>
      <c r="E12" s="410">
        <f>SUM(E10:E11)</f>
        <v>149</v>
      </c>
      <c r="F12" s="410">
        <f>SUM(F10:F11)</f>
        <v>410</v>
      </c>
      <c r="G12" s="409">
        <f t="shared" si="0"/>
        <v>35</v>
      </c>
      <c r="H12" s="409">
        <f t="shared" si="1"/>
        <v>559</v>
      </c>
      <c r="I12" s="409">
        <f t="shared" si="2"/>
        <v>594</v>
      </c>
    </row>
    <row r="13" spans="1:9">
      <c r="A13" s="294" t="s">
        <v>676</v>
      </c>
      <c r="B13" s="330" t="s">
        <v>535</v>
      </c>
      <c r="C13" s="72"/>
      <c r="D13" s="72"/>
      <c r="E13" s="72"/>
      <c r="F13" s="72"/>
      <c r="G13" s="278"/>
      <c r="H13" s="278"/>
      <c r="I13" s="278"/>
    </row>
    <row r="14" spans="1:9">
      <c r="A14" s="294" t="s">
        <v>676</v>
      </c>
      <c r="B14" s="327" t="s">
        <v>536</v>
      </c>
      <c r="C14" s="411"/>
      <c r="D14" s="411"/>
      <c r="E14" s="411"/>
      <c r="F14" s="411"/>
      <c r="G14" s="278"/>
      <c r="H14" s="278"/>
      <c r="I14" s="278"/>
    </row>
    <row r="15" spans="1:9">
      <c r="A15" s="294" t="s">
        <v>676</v>
      </c>
      <c r="B15" s="327" t="s">
        <v>114</v>
      </c>
      <c r="C15" s="411"/>
      <c r="D15" s="411"/>
      <c r="E15" s="411"/>
      <c r="F15" s="411"/>
      <c r="G15" s="278"/>
      <c r="H15" s="278"/>
      <c r="I15" s="278"/>
    </row>
    <row r="16" spans="1:9" ht="25.5">
      <c r="A16" s="294" t="s">
        <v>676</v>
      </c>
      <c r="B16" s="325" t="s">
        <v>537</v>
      </c>
      <c r="C16" s="411"/>
      <c r="D16" s="411"/>
      <c r="E16" s="411"/>
      <c r="F16" s="411"/>
      <c r="G16" s="278"/>
      <c r="H16" s="278"/>
      <c r="I16" s="278"/>
    </row>
    <row r="17" spans="1:9">
      <c r="A17" s="294" t="s">
        <v>676</v>
      </c>
      <c r="B17" s="328" t="s">
        <v>538</v>
      </c>
      <c r="C17" s="412">
        <f>SUM(C14:C16)</f>
        <v>0</v>
      </c>
      <c r="D17" s="412">
        <f>SUM(D14:D16)</f>
        <v>0</v>
      </c>
      <c r="E17" s="412">
        <f>SUM(E14:E16)</f>
        <v>0</v>
      </c>
      <c r="F17" s="412">
        <f>SUM(F14:F16)</f>
        <v>0</v>
      </c>
      <c r="G17" s="278"/>
      <c r="H17" s="278"/>
      <c r="I17" s="278"/>
    </row>
    <row r="18" spans="1:9">
      <c r="A18" s="294" t="s">
        <v>676</v>
      </c>
      <c r="B18" s="966" t="s">
        <v>539</v>
      </c>
      <c r="C18" s="966"/>
      <c r="D18" s="966"/>
      <c r="E18" s="966"/>
      <c r="F18" s="413">
        <f>SUM(C12:F12)</f>
        <v>594</v>
      </c>
      <c r="G18" s="278"/>
      <c r="H18" s="278"/>
      <c r="I18" s="278"/>
    </row>
    <row r="19" spans="1:9">
      <c r="A19" s="294" t="s">
        <v>676</v>
      </c>
      <c r="B19" s="1208" t="s">
        <v>265</v>
      </c>
      <c r="C19" s="1208"/>
      <c r="D19" s="1208"/>
      <c r="E19" s="1208"/>
      <c r="F19" s="414">
        <f>SUM(C17:F17)</f>
        <v>0</v>
      </c>
      <c r="G19" s="278"/>
      <c r="H19" s="278"/>
      <c r="I19" s="278"/>
    </row>
    <row r="20" spans="1:9">
      <c r="A20" s="294" t="s">
        <v>676</v>
      </c>
      <c r="B20" s="968" t="s">
        <v>540</v>
      </c>
      <c r="C20" s="968"/>
      <c r="D20" s="968"/>
      <c r="E20" s="968"/>
      <c r="F20" s="415">
        <f>SUM(F18:F19)</f>
        <v>594</v>
      </c>
      <c r="G20" s="278"/>
      <c r="H20" s="278"/>
      <c r="I20" s="278"/>
    </row>
    <row r="21" spans="1:9">
      <c r="A21" s="288"/>
      <c r="B21" s="278"/>
      <c r="C21" s="278"/>
      <c r="D21" s="278"/>
      <c r="E21" s="278"/>
      <c r="F21" s="278"/>
      <c r="G21" s="278"/>
      <c r="H21" s="278"/>
      <c r="I21" s="278"/>
    </row>
    <row r="22" spans="1:9" ht="62.25" customHeight="1">
      <c r="A22" s="294" t="s">
        <v>677</v>
      </c>
      <c r="B22" s="969" t="s">
        <v>266</v>
      </c>
      <c r="C22" s="970"/>
      <c r="D22" s="970"/>
      <c r="E22" s="970"/>
      <c r="F22" s="970"/>
      <c r="G22" s="278"/>
      <c r="H22" s="278"/>
      <c r="I22" s="278"/>
    </row>
    <row r="23" spans="1:9" ht="60">
      <c r="A23" s="294" t="s">
        <v>677</v>
      </c>
      <c r="B23" s="971"/>
      <c r="C23" s="971"/>
      <c r="D23" s="101" t="s">
        <v>541</v>
      </c>
      <c r="E23" s="101" t="s">
        <v>989</v>
      </c>
      <c r="F23" s="101" t="s">
        <v>675</v>
      </c>
      <c r="G23" s="278"/>
      <c r="H23" s="278"/>
      <c r="I23" s="278"/>
    </row>
    <row r="24" spans="1:9">
      <c r="A24" s="294" t="s">
        <v>677</v>
      </c>
      <c r="B24" s="972" t="s">
        <v>542</v>
      </c>
      <c r="C24" s="972"/>
      <c r="D24" s="416">
        <v>1</v>
      </c>
      <c r="E24" s="416">
        <v>3</v>
      </c>
      <c r="F24" s="267">
        <v>3</v>
      </c>
      <c r="G24" s="278"/>
      <c r="H24" s="278"/>
      <c r="I24" s="278"/>
    </row>
    <row r="25" spans="1:9">
      <c r="A25" s="294" t="s">
        <v>677</v>
      </c>
      <c r="B25" s="972" t="s">
        <v>653</v>
      </c>
      <c r="C25" s="972"/>
      <c r="D25" s="416">
        <v>0</v>
      </c>
      <c r="E25" s="416">
        <v>69</v>
      </c>
      <c r="F25" s="267">
        <v>69</v>
      </c>
      <c r="G25" s="278"/>
      <c r="H25" s="278"/>
      <c r="I25" s="278"/>
    </row>
    <row r="26" spans="1:9" ht="54" customHeight="1">
      <c r="A26" s="294" t="s">
        <v>677</v>
      </c>
      <c r="B26" s="972" t="s">
        <v>435</v>
      </c>
      <c r="C26" s="972"/>
      <c r="D26" s="416">
        <v>0</v>
      </c>
      <c r="E26" s="416">
        <v>0</v>
      </c>
      <c r="F26" s="267">
        <v>0</v>
      </c>
      <c r="G26" s="278"/>
      <c r="H26" s="278"/>
      <c r="I26" s="278"/>
    </row>
    <row r="27" spans="1:9">
      <c r="A27" s="294" t="s">
        <v>677</v>
      </c>
      <c r="B27" s="972" t="s">
        <v>654</v>
      </c>
      <c r="C27" s="972"/>
      <c r="D27" s="416">
        <v>1</v>
      </c>
      <c r="E27" s="416">
        <v>4</v>
      </c>
      <c r="F27" s="267">
        <v>4</v>
      </c>
      <c r="G27" s="278"/>
      <c r="H27" s="278"/>
      <c r="I27" s="278"/>
    </row>
    <row r="28" spans="1:9">
      <c r="A28" s="294" t="s">
        <v>677</v>
      </c>
      <c r="B28" s="972" t="s">
        <v>655</v>
      </c>
      <c r="C28" s="972"/>
      <c r="D28" s="416">
        <v>0</v>
      </c>
      <c r="E28" s="416">
        <v>5</v>
      </c>
      <c r="F28" s="267">
        <v>5</v>
      </c>
      <c r="G28" s="278"/>
      <c r="H28" s="278"/>
      <c r="I28" s="278"/>
    </row>
    <row r="29" spans="1:9">
      <c r="A29" s="294" t="s">
        <v>677</v>
      </c>
      <c r="B29" s="972" t="s">
        <v>656</v>
      </c>
      <c r="C29" s="972"/>
      <c r="D29" s="416">
        <v>3</v>
      </c>
      <c r="E29" s="416">
        <v>289</v>
      </c>
      <c r="F29" s="267">
        <v>289</v>
      </c>
      <c r="G29" s="278"/>
      <c r="H29" s="278"/>
      <c r="I29" s="278"/>
    </row>
    <row r="30" spans="1:9">
      <c r="A30" s="294" t="s">
        <v>677</v>
      </c>
      <c r="B30" s="972" t="s">
        <v>657</v>
      </c>
      <c r="C30" s="972"/>
      <c r="D30" s="416">
        <v>33</v>
      </c>
      <c r="E30" s="416">
        <v>224</v>
      </c>
      <c r="F30" s="267">
        <v>224</v>
      </c>
      <c r="G30" s="278"/>
      <c r="H30" s="278"/>
      <c r="I30" s="278"/>
    </row>
    <row r="31" spans="1:9">
      <c r="A31" s="294" t="s">
        <v>677</v>
      </c>
      <c r="B31" s="973" t="s">
        <v>658</v>
      </c>
      <c r="C31" s="973"/>
      <c r="D31" s="417">
        <f>SUM(D24:D30)</f>
        <v>38</v>
      </c>
      <c r="E31" s="417">
        <f>SUM(E24:E30)</f>
        <v>594</v>
      </c>
      <c r="F31" s="418">
        <f>SUM(F24:F30)</f>
        <v>594</v>
      </c>
      <c r="G31" s="278"/>
      <c r="H31" s="278"/>
      <c r="I31" s="278"/>
    </row>
    <row r="33" spans="1:6" ht="15.75">
      <c r="B33" s="19" t="s">
        <v>659</v>
      </c>
    </row>
    <row r="34" spans="1:6">
      <c r="A34" s="2" t="s">
        <v>678</v>
      </c>
      <c r="B34" s="3" t="s">
        <v>267</v>
      </c>
      <c r="F34" s="20"/>
    </row>
    <row r="35" spans="1:6">
      <c r="A35" s="2" t="s">
        <v>678</v>
      </c>
      <c r="B35" s="9" t="s">
        <v>660</v>
      </c>
      <c r="C35" s="304"/>
      <c r="F35" s="20"/>
    </row>
    <row r="36" spans="1:6">
      <c r="A36" s="2" t="s">
        <v>678</v>
      </c>
      <c r="B36" s="9" t="s">
        <v>661</v>
      </c>
      <c r="C36" s="304">
        <v>3</v>
      </c>
      <c r="F36" s="20"/>
    </row>
    <row r="37" spans="1:6">
      <c r="A37" s="2" t="s">
        <v>678</v>
      </c>
      <c r="B37" s="9" t="s">
        <v>662</v>
      </c>
      <c r="C37" s="304">
        <v>226</v>
      </c>
      <c r="F37" s="20"/>
    </row>
    <row r="38" spans="1:6">
      <c r="A38" s="2" t="s">
        <v>678</v>
      </c>
      <c r="B38" s="9" t="s">
        <v>419</v>
      </c>
      <c r="C38" s="304">
        <v>2</v>
      </c>
      <c r="F38" s="20"/>
    </row>
    <row r="39" spans="1:6">
      <c r="A39" s="2" t="s">
        <v>678</v>
      </c>
      <c r="B39" s="9" t="s">
        <v>663</v>
      </c>
      <c r="C39" s="304"/>
      <c r="F39" s="20"/>
    </row>
    <row r="40" spans="1:6">
      <c r="A40" s="2" t="s">
        <v>678</v>
      </c>
      <c r="B40" s="9" t="s">
        <v>664</v>
      </c>
      <c r="C40" s="304"/>
      <c r="F40" s="20"/>
    </row>
    <row r="41" spans="1:6" ht="25.5">
      <c r="A41" s="2" t="s">
        <v>678</v>
      </c>
      <c r="B41" s="236" t="s">
        <v>268</v>
      </c>
      <c r="C41" s="304"/>
      <c r="F41" s="20"/>
    </row>
    <row r="42" spans="1:6" ht="25.5">
      <c r="A42" s="2" t="s">
        <v>678</v>
      </c>
      <c r="B42" s="236" t="s">
        <v>269</v>
      </c>
      <c r="C42" s="304"/>
      <c r="F42" s="20"/>
    </row>
    <row r="43" spans="1:6">
      <c r="A43" s="2" t="s">
        <v>678</v>
      </c>
      <c r="B43" s="235" t="s">
        <v>270</v>
      </c>
      <c r="C43" s="304"/>
      <c r="F43" s="20"/>
    </row>
    <row r="45" spans="1:6" s="298" customFormat="1" ht="15.75">
      <c r="A45" s="300"/>
      <c r="B45" s="262" t="s">
        <v>665</v>
      </c>
      <c r="C45" s="295"/>
      <c r="D45" s="295"/>
      <c r="E45" s="295"/>
      <c r="F45" s="295"/>
    </row>
    <row r="46" spans="1:6" s="298" customFormat="1">
      <c r="A46" s="300"/>
      <c r="B46" s="1216" t="s">
        <v>640</v>
      </c>
      <c r="C46" s="1216"/>
      <c r="D46" s="1216"/>
      <c r="E46" s="1216"/>
      <c r="F46" s="1216"/>
    </row>
    <row r="47" spans="1:6" s="298" customFormat="1">
      <c r="A47" s="297"/>
      <c r="B47" s="295"/>
      <c r="C47" s="295"/>
      <c r="D47" s="295"/>
      <c r="E47" s="295"/>
      <c r="F47" s="295"/>
    </row>
    <row r="48" spans="1:6" s="298" customFormat="1">
      <c r="A48" s="300"/>
      <c r="B48" s="1217" t="s">
        <v>947</v>
      </c>
      <c r="C48" s="1218"/>
      <c r="D48" s="296"/>
      <c r="E48" s="296"/>
      <c r="F48" s="296"/>
    </row>
    <row r="49" spans="1:6" s="298" customFormat="1">
      <c r="A49" s="300"/>
      <c r="B49" s="296"/>
      <c r="C49" s="296"/>
      <c r="D49" s="296"/>
      <c r="E49" s="296"/>
      <c r="F49" s="296"/>
    </row>
    <row r="50" spans="1:6" s="298" customFormat="1" ht="42.75" customHeight="1">
      <c r="A50" s="300"/>
      <c r="B50" s="1216" t="s">
        <v>271</v>
      </c>
      <c r="C50" s="1216"/>
      <c r="D50" s="1216"/>
      <c r="E50" s="1216"/>
      <c r="F50" s="296"/>
    </row>
    <row r="51" spans="1:6" s="298" customFormat="1">
      <c r="A51" s="300"/>
      <c r="B51" s="295"/>
      <c r="C51" s="295"/>
      <c r="D51" s="295"/>
      <c r="E51" s="295"/>
      <c r="F51" s="296"/>
    </row>
    <row r="52" spans="1:6" s="298" customFormat="1">
      <c r="A52" s="300"/>
      <c r="B52" s="266" t="s">
        <v>272</v>
      </c>
      <c r="C52" s="295"/>
      <c r="D52" s="295"/>
      <c r="E52" s="295"/>
      <c r="F52" s="296"/>
    </row>
    <row r="53" spans="1:6" s="298" customFormat="1" ht="48" customHeight="1">
      <c r="A53" s="300"/>
      <c r="B53" s="1216" t="s">
        <v>273</v>
      </c>
      <c r="C53" s="1216"/>
      <c r="D53" s="1216"/>
      <c r="E53" s="1216"/>
      <c r="F53" s="1216"/>
    </row>
    <row r="54" spans="1:6" s="298" customFormat="1" ht="38.25" customHeight="1">
      <c r="A54" s="299" t="s">
        <v>679</v>
      </c>
      <c r="B54" s="1210" t="s">
        <v>274</v>
      </c>
      <c r="C54" s="1211"/>
      <c r="D54" s="1211"/>
      <c r="E54" s="1210"/>
      <c r="F54" s="267"/>
    </row>
    <row r="55" spans="1:6" s="298" customFormat="1" ht="65.25" customHeight="1">
      <c r="A55" s="299" t="s">
        <v>680</v>
      </c>
      <c r="B55" s="1212" t="s">
        <v>275</v>
      </c>
      <c r="C55" s="1213"/>
      <c r="D55" s="1213"/>
      <c r="E55" s="1214"/>
      <c r="F55" s="267"/>
    </row>
    <row r="56" spans="1:6" s="298" customFormat="1" ht="35.25" customHeight="1">
      <c r="A56" s="299" t="s">
        <v>681</v>
      </c>
      <c r="B56" s="1137" t="s">
        <v>276</v>
      </c>
      <c r="C56" s="1215"/>
      <c r="D56" s="1215"/>
      <c r="E56" s="1138"/>
      <c r="F56" s="267">
        <f>F54-F55</f>
        <v>0</v>
      </c>
    </row>
    <row r="57" spans="1:6" s="298" customFormat="1" ht="36" customHeight="1">
      <c r="A57" s="299" t="s">
        <v>682</v>
      </c>
      <c r="B57" s="1137" t="s">
        <v>278</v>
      </c>
      <c r="C57" s="1215"/>
      <c r="D57" s="1215"/>
      <c r="E57" s="1138"/>
      <c r="F57" s="267"/>
    </row>
    <row r="58" spans="1:6" s="298" customFormat="1" ht="35.25" customHeight="1">
      <c r="A58" s="299" t="s">
        <v>683</v>
      </c>
      <c r="B58" s="1137" t="s">
        <v>279</v>
      </c>
      <c r="C58" s="1215"/>
      <c r="D58" s="1215"/>
      <c r="E58" s="1138"/>
      <c r="F58" s="267"/>
    </row>
    <row r="59" spans="1:6" s="298" customFormat="1" ht="38.25" customHeight="1">
      <c r="A59" s="299" t="s">
        <v>684</v>
      </c>
      <c r="B59" s="1212" t="s">
        <v>280</v>
      </c>
      <c r="C59" s="1213"/>
      <c r="D59" s="1213"/>
      <c r="E59" s="1214"/>
      <c r="F59" s="267"/>
    </row>
    <row r="60" spans="1:6" s="298" customFormat="1" ht="26.25" customHeight="1">
      <c r="A60" s="299" t="s">
        <v>685</v>
      </c>
      <c r="B60" s="1137" t="s">
        <v>948</v>
      </c>
      <c r="C60" s="1215"/>
      <c r="D60" s="1215"/>
      <c r="E60" s="1138"/>
      <c r="F60" s="267">
        <f>SUM(F57:F59)</f>
        <v>0</v>
      </c>
    </row>
    <row r="61" spans="1:6" s="298" customFormat="1" ht="25.5" customHeight="1">
      <c r="A61" s="299" t="s">
        <v>380</v>
      </c>
      <c r="B61" s="1137" t="s">
        <v>277</v>
      </c>
      <c r="C61" s="1215"/>
      <c r="D61" s="1215"/>
      <c r="E61" s="1138"/>
      <c r="F61" s="268" t="e">
        <f>F60/F56</f>
        <v>#DIV/0!</v>
      </c>
    </row>
    <row r="62" spans="1:6" s="298" customFormat="1" ht="27.75" customHeight="1">
      <c r="A62" s="300"/>
      <c r="B62" s="295"/>
      <c r="C62" s="295"/>
      <c r="D62" s="295"/>
      <c r="E62" s="295"/>
      <c r="F62" s="296"/>
    </row>
    <row r="63" spans="1:6" s="298" customFormat="1" ht="30.75" customHeight="1">
      <c r="A63" s="300"/>
      <c r="B63" s="269" t="s">
        <v>641</v>
      </c>
      <c r="C63" s="296"/>
      <c r="D63" s="296"/>
      <c r="E63" s="296"/>
      <c r="F63" s="296"/>
    </row>
    <row r="64" spans="1:6" s="298" customFormat="1" ht="42" customHeight="1">
      <c r="A64" s="300"/>
      <c r="B64" s="1216" t="s">
        <v>642</v>
      </c>
      <c r="C64" s="1216"/>
      <c r="D64" s="1216"/>
      <c r="E64" s="1216"/>
      <c r="F64" s="1216"/>
    </row>
    <row r="65" spans="1:6" s="298" customFormat="1" ht="37.5" customHeight="1">
      <c r="A65" s="299" t="s">
        <v>679</v>
      </c>
      <c r="B65" s="1210" t="s">
        <v>643</v>
      </c>
      <c r="C65" s="1211"/>
      <c r="D65" s="1211"/>
      <c r="E65" s="1210"/>
      <c r="F65" s="267"/>
    </row>
    <row r="66" spans="1:6" s="298" customFormat="1" ht="57.75" customHeight="1">
      <c r="A66" s="299" t="s">
        <v>680</v>
      </c>
      <c r="B66" s="1212" t="s">
        <v>644</v>
      </c>
      <c r="C66" s="1213"/>
      <c r="D66" s="1213"/>
      <c r="E66" s="1214"/>
      <c r="F66" s="267"/>
    </row>
    <row r="67" spans="1:6" s="298" customFormat="1" ht="31.5" customHeight="1">
      <c r="A67" s="299" t="s">
        <v>681</v>
      </c>
      <c r="B67" s="1137" t="s">
        <v>645</v>
      </c>
      <c r="C67" s="1215"/>
      <c r="D67" s="1215"/>
      <c r="E67" s="1138"/>
      <c r="F67" s="267">
        <f>F65-F66</f>
        <v>0</v>
      </c>
    </row>
    <row r="68" spans="1:6" s="298" customFormat="1" ht="39.75" customHeight="1">
      <c r="A68" s="299" t="s">
        <v>682</v>
      </c>
      <c r="B68" s="1137" t="s">
        <v>647</v>
      </c>
      <c r="C68" s="1215"/>
      <c r="D68" s="1215"/>
      <c r="E68" s="1138"/>
      <c r="F68" s="267"/>
    </row>
    <row r="69" spans="1:6" s="298" customFormat="1" ht="27" customHeight="1">
      <c r="A69" s="299" t="s">
        <v>683</v>
      </c>
      <c r="B69" s="1137" t="s">
        <v>648</v>
      </c>
      <c r="C69" s="1215"/>
      <c r="D69" s="1215"/>
      <c r="E69" s="1138"/>
      <c r="F69" s="267"/>
    </row>
    <row r="70" spans="1:6" s="298" customFormat="1" ht="41.25" customHeight="1">
      <c r="A70" s="299" t="s">
        <v>684</v>
      </c>
      <c r="B70" s="1212" t="s">
        <v>649</v>
      </c>
      <c r="C70" s="1213"/>
      <c r="D70" s="1213"/>
      <c r="E70" s="1214"/>
      <c r="F70" s="267"/>
    </row>
    <row r="71" spans="1:6" s="298" customFormat="1" ht="26.25" customHeight="1">
      <c r="A71" s="299" t="s">
        <v>685</v>
      </c>
      <c r="B71" s="1137" t="s">
        <v>948</v>
      </c>
      <c r="C71" s="1215"/>
      <c r="D71" s="1215"/>
      <c r="E71" s="1138"/>
      <c r="F71" s="267">
        <f>SUM(F68:F70)</f>
        <v>0</v>
      </c>
    </row>
    <row r="72" spans="1:6" s="298" customFormat="1" ht="25.5" customHeight="1">
      <c r="A72" s="299" t="s">
        <v>380</v>
      </c>
      <c r="B72" s="1137" t="s">
        <v>646</v>
      </c>
      <c r="C72" s="1215"/>
      <c r="D72" s="1215"/>
      <c r="E72" s="1138"/>
      <c r="F72" s="268" t="e">
        <f>F71/F67</f>
        <v>#DIV/0!</v>
      </c>
    </row>
    <row r="73" spans="1:6" s="298" customFormat="1" ht="27.75" customHeight="1">
      <c r="A73" s="300"/>
      <c r="F73" s="255"/>
    </row>
    <row r="74" spans="1:6" s="254" customFormat="1" ht="30.75" customHeight="1">
      <c r="A74" s="252"/>
      <c r="B74" s="253" t="s">
        <v>173</v>
      </c>
      <c r="F74" s="255"/>
    </row>
    <row r="75" spans="1:6" s="254" customFormat="1" ht="14.25" customHeight="1">
      <c r="A75" s="252"/>
      <c r="F75" s="255"/>
    </row>
    <row r="76" spans="1:6" s="254" customFormat="1" ht="27" customHeight="1">
      <c r="A76" s="252"/>
      <c r="B76" s="987" t="s">
        <v>281</v>
      </c>
      <c r="C76" s="987"/>
      <c r="D76" s="987"/>
      <c r="E76" s="987"/>
      <c r="F76" s="255"/>
    </row>
    <row r="77" spans="1:6" s="254" customFormat="1">
      <c r="A77" s="252"/>
      <c r="F77" s="255"/>
    </row>
    <row r="78" spans="1:6" s="254" customFormat="1">
      <c r="A78" s="252"/>
      <c r="B78" s="256" t="s">
        <v>282</v>
      </c>
      <c r="F78" s="255"/>
    </row>
    <row r="79" spans="1:6" s="254" customFormat="1" ht="17.25" customHeight="1">
      <c r="A79" s="257" t="s">
        <v>667</v>
      </c>
      <c r="B79" s="986" t="s">
        <v>283</v>
      </c>
      <c r="C79" s="986"/>
      <c r="D79" s="986"/>
      <c r="E79" s="986"/>
      <c r="F79" s="258"/>
    </row>
    <row r="80" spans="1:6" s="254" customFormat="1" ht="57" customHeight="1">
      <c r="A80" s="259" t="s">
        <v>949</v>
      </c>
      <c r="B80" s="986" t="s">
        <v>284</v>
      </c>
      <c r="C80" s="986"/>
      <c r="D80" s="986"/>
      <c r="E80" s="986"/>
      <c r="F80" s="258"/>
    </row>
    <row r="81" spans="1:6" s="254" customFormat="1" ht="30.75" customHeight="1">
      <c r="A81" s="259" t="s">
        <v>950</v>
      </c>
      <c r="B81" s="986" t="s">
        <v>285</v>
      </c>
      <c r="C81" s="986"/>
      <c r="D81" s="986"/>
      <c r="E81" s="986"/>
      <c r="F81" s="258">
        <f>F79-F80</f>
        <v>0</v>
      </c>
    </row>
    <row r="82" spans="1:6" s="254" customFormat="1" ht="23.25" customHeight="1">
      <c r="A82" s="259" t="s">
        <v>951</v>
      </c>
      <c r="B82" s="986" t="s">
        <v>958</v>
      </c>
      <c r="C82" s="986"/>
      <c r="D82" s="986"/>
      <c r="E82" s="986"/>
      <c r="F82" s="258"/>
    </row>
    <row r="83" spans="1:6" s="254" customFormat="1" ht="21.75" customHeight="1">
      <c r="A83" s="257" t="s">
        <v>952</v>
      </c>
      <c r="B83" s="986" t="s">
        <v>959</v>
      </c>
      <c r="C83" s="986"/>
      <c r="D83" s="986"/>
      <c r="E83" s="986"/>
      <c r="F83" s="258"/>
    </row>
    <row r="84" spans="1:6" s="254" customFormat="1" ht="24.75" customHeight="1">
      <c r="A84" s="257" t="s">
        <v>953</v>
      </c>
      <c r="B84" s="986" t="s">
        <v>960</v>
      </c>
      <c r="C84" s="986"/>
      <c r="D84" s="986"/>
      <c r="E84" s="986"/>
      <c r="F84" s="258"/>
    </row>
    <row r="85" spans="1:6" s="254" customFormat="1" ht="30" customHeight="1">
      <c r="A85" s="257" t="s">
        <v>954</v>
      </c>
      <c r="B85" s="986" t="s">
        <v>961</v>
      </c>
      <c r="C85" s="986"/>
      <c r="D85" s="986"/>
      <c r="E85" s="986"/>
      <c r="F85" s="258"/>
    </row>
    <row r="86" spans="1:6" s="254" customFormat="1">
      <c r="A86" s="257" t="s">
        <v>955</v>
      </c>
      <c r="B86" s="986" t="s">
        <v>962</v>
      </c>
      <c r="C86" s="986"/>
      <c r="D86" s="986"/>
      <c r="E86" s="986"/>
      <c r="F86" s="258"/>
    </row>
    <row r="87" spans="1:6" s="254" customFormat="1">
      <c r="A87" s="257" t="s">
        <v>956</v>
      </c>
      <c r="B87" s="986" t="s">
        <v>963</v>
      </c>
      <c r="C87" s="986"/>
      <c r="D87" s="986"/>
      <c r="E87" s="986"/>
      <c r="F87" s="258"/>
    </row>
    <row r="88" spans="1:6" s="254" customFormat="1">
      <c r="A88" s="257" t="s">
        <v>957</v>
      </c>
      <c r="B88" s="986" t="s">
        <v>964</v>
      </c>
      <c r="C88" s="986"/>
      <c r="D88" s="986"/>
      <c r="E88" s="986"/>
      <c r="F88" s="258"/>
    </row>
    <row r="89" spans="1:6" s="254" customFormat="1" ht="25.5" customHeight="1">
      <c r="A89" s="257"/>
      <c r="B89" s="260"/>
      <c r="C89" s="260"/>
      <c r="D89" s="260"/>
      <c r="E89" s="260"/>
      <c r="F89" s="261"/>
    </row>
    <row r="90" spans="1:6" s="254" customFormat="1">
      <c r="A90" s="252"/>
      <c r="B90" s="256" t="s">
        <v>650</v>
      </c>
      <c r="F90" s="255"/>
    </row>
    <row r="91" spans="1:6" s="254" customFormat="1" ht="18.75" customHeight="1">
      <c r="A91" s="257" t="s">
        <v>667</v>
      </c>
      <c r="B91" s="986" t="s">
        <v>651</v>
      </c>
      <c r="C91" s="986"/>
      <c r="D91" s="986"/>
      <c r="E91" s="986"/>
      <c r="F91" s="258"/>
    </row>
    <row r="92" spans="1:6" s="254" customFormat="1" ht="53.25" customHeight="1">
      <c r="A92" s="259" t="s">
        <v>949</v>
      </c>
      <c r="B92" s="986" t="s">
        <v>20</v>
      </c>
      <c r="C92" s="986"/>
      <c r="D92" s="986"/>
      <c r="E92" s="986"/>
      <c r="F92" s="258"/>
    </row>
    <row r="93" spans="1:6" s="254" customFormat="1" ht="30" customHeight="1">
      <c r="A93" s="259" t="s">
        <v>950</v>
      </c>
      <c r="B93" s="986" t="s">
        <v>652</v>
      </c>
      <c r="C93" s="986"/>
      <c r="D93" s="986"/>
      <c r="E93" s="986"/>
      <c r="F93" s="258">
        <f>F91-F92</f>
        <v>0</v>
      </c>
    </row>
    <row r="94" spans="1:6" s="254" customFormat="1">
      <c r="A94" s="259" t="s">
        <v>951</v>
      </c>
      <c r="B94" s="986" t="s">
        <v>958</v>
      </c>
      <c r="C94" s="986"/>
      <c r="D94" s="986"/>
      <c r="E94" s="986"/>
      <c r="F94" s="258"/>
    </row>
    <row r="95" spans="1:6" s="254" customFormat="1">
      <c r="A95" s="257" t="s">
        <v>952</v>
      </c>
      <c r="B95" s="986" t="s">
        <v>959</v>
      </c>
      <c r="C95" s="986"/>
      <c r="D95" s="986"/>
      <c r="E95" s="986"/>
      <c r="F95" s="258"/>
    </row>
    <row r="96" spans="1:6" s="254" customFormat="1" ht="23.25" customHeight="1">
      <c r="A96" s="257" t="s">
        <v>953</v>
      </c>
      <c r="B96" s="986" t="s">
        <v>960</v>
      </c>
      <c r="C96" s="986"/>
      <c r="D96" s="986"/>
      <c r="E96" s="986"/>
      <c r="F96" s="258"/>
    </row>
    <row r="97" spans="1:6" s="254" customFormat="1" ht="27.75" customHeight="1">
      <c r="A97" s="257" t="s">
        <v>954</v>
      </c>
      <c r="B97" s="986" t="s">
        <v>961</v>
      </c>
      <c r="C97" s="986"/>
      <c r="D97" s="986"/>
      <c r="E97" s="986"/>
      <c r="F97" s="258"/>
    </row>
    <row r="98" spans="1:6" s="254" customFormat="1">
      <c r="A98" s="257" t="s">
        <v>955</v>
      </c>
      <c r="B98" s="986" t="s">
        <v>962</v>
      </c>
      <c r="C98" s="986"/>
      <c r="D98" s="986"/>
      <c r="E98" s="986"/>
      <c r="F98" s="258"/>
    </row>
    <row r="99" spans="1:6" s="254" customFormat="1">
      <c r="A99" s="257" t="s">
        <v>956</v>
      </c>
      <c r="B99" s="986" t="s">
        <v>963</v>
      </c>
      <c r="C99" s="986"/>
      <c r="D99" s="986"/>
      <c r="E99" s="986"/>
      <c r="F99" s="258"/>
    </row>
    <row r="100" spans="1:6" s="254" customFormat="1">
      <c r="A100" s="257" t="s">
        <v>957</v>
      </c>
      <c r="B100" s="986" t="s">
        <v>964</v>
      </c>
      <c r="C100" s="986"/>
      <c r="D100" s="986"/>
      <c r="E100" s="986"/>
      <c r="F100" s="258"/>
    </row>
    <row r="101" spans="1:6" ht="24.75" customHeight="1">
      <c r="A101" s="300"/>
      <c r="B101" s="298"/>
      <c r="C101" s="298"/>
      <c r="D101" s="298"/>
      <c r="E101" s="298"/>
      <c r="F101" s="298"/>
    </row>
    <row r="102" spans="1:6">
      <c r="A102" s="300"/>
      <c r="B102" s="253" t="s">
        <v>666</v>
      </c>
      <c r="C102" s="298"/>
      <c r="D102" s="298"/>
      <c r="E102" s="298"/>
      <c r="F102" s="298"/>
    </row>
    <row r="103" spans="1:6" ht="78.75" customHeight="1">
      <c r="A103" s="300"/>
      <c r="B103" s="1136" t="s">
        <v>286</v>
      </c>
      <c r="C103" s="1136"/>
      <c r="D103" s="1136"/>
      <c r="E103" s="1136"/>
      <c r="F103" s="1136"/>
    </row>
    <row r="104" spans="1:6" ht="59.25" customHeight="1">
      <c r="A104" s="299" t="s">
        <v>965</v>
      </c>
      <c r="B104" s="986" t="s">
        <v>287</v>
      </c>
      <c r="C104" s="986"/>
      <c r="D104" s="986"/>
      <c r="E104" s="986"/>
      <c r="F104" s="270"/>
    </row>
    <row r="107" spans="1:6" ht="65.25" customHeight="1"/>
    <row r="108" spans="1:6" ht="51.75" customHeight="1"/>
  </sheetData>
  <sheetProtection password="CA0F" sheet="1" objects="1" scenarios="1"/>
  <mergeCells count="61">
    <mergeCell ref="B19:E19"/>
    <mergeCell ref="A1:F1"/>
    <mergeCell ref="B3:F3"/>
    <mergeCell ref="C4:D4"/>
    <mergeCell ref="E4:F4"/>
    <mergeCell ref="B18:E18"/>
    <mergeCell ref="B46:F46"/>
    <mergeCell ref="B20:E20"/>
    <mergeCell ref="B22:F22"/>
    <mergeCell ref="B23:C23"/>
    <mergeCell ref="B24:C24"/>
    <mergeCell ref="B25:C25"/>
    <mergeCell ref="B26:C26"/>
    <mergeCell ref="B27:C27"/>
    <mergeCell ref="B28:C28"/>
    <mergeCell ref="B29:C29"/>
    <mergeCell ref="B30:C30"/>
    <mergeCell ref="B31:C31"/>
    <mergeCell ref="B64:F64"/>
    <mergeCell ref="B48:C48"/>
    <mergeCell ref="B50:E50"/>
    <mergeCell ref="B53:F53"/>
    <mergeCell ref="B54:E54"/>
    <mergeCell ref="B55:E55"/>
    <mergeCell ref="B56:E56"/>
    <mergeCell ref="B57:E57"/>
    <mergeCell ref="B58:E58"/>
    <mergeCell ref="B59:E59"/>
    <mergeCell ref="B60:E60"/>
    <mergeCell ref="B61:E61"/>
    <mergeCell ref="B81:E81"/>
    <mergeCell ref="B65:E65"/>
    <mergeCell ref="B66:E66"/>
    <mergeCell ref="B67:E67"/>
    <mergeCell ref="B68:E68"/>
    <mergeCell ref="B69:E69"/>
    <mergeCell ref="B70:E70"/>
    <mergeCell ref="B71:E71"/>
    <mergeCell ref="B72:E72"/>
    <mergeCell ref="B76:E76"/>
    <mergeCell ref="B79:E79"/>
    <mergeCell ref="B80:E80"/>
    <mergeCell ref="B95:E95"/>
    <mergeCell ref="B82:E82"/>
    <mergeCell ref="B83:E83"/>
    <mergeCell ref="B84:E84"/>
    <mergeCell ref="B85:E85"/>
    <mergeCell ref="B86:E86"/>
    <mergeCell ref="B87:E87"/>
    <mergeCell ref="B88:E88"/>
    <mergeCell ref="B91:E91"/>
    <mergeCell ref="B92:E92"/>
    <mergeCell ref="B93:E93"/>
    <mergeCell ref="B94:E94"/>
    <mergeCell ref="B104:E104"/>
    <mergeCell ref="B96:E96"/>
    <mergeCell ref="B97:E97"/>
    <mergeCell ref="B98:E98"/>
    <mergeCell ref="B99:E99"/>
    <mergeCell ref="B100:E100"/>
    <mergeCell ref="B103:F103"/>
  </mergeCells>
  <pageMargins left="0.75" right="0.75" top="1" bottom="1" header="0.5" footer="0.5"/>
  <pageSetup orientation="portrait" r:id="rId1"/>
  <headerFooter alignWithMargins="0">
    <oddHeader>&amp;CCommon Data Set 2008-09</oddHeader>
    <oddFooter>&amp;C&amp;A&amp;RPage &amp;P</oddFooter>
  </headerFooter>
  <drawing r:id="rId2"/>
</worksheet>
</file>

<file path=xl/worksheets/sheet14.xml><?xml version="1.0" encoding="utf-8"?>
<worksheet xmlns="http://schemas.openxmlformats.org/spreadsheetml/2006/main" xmlns:r="http://schemas.openxmlformats.org/officeDocument/2006/relationships">
  <sheetPr>
    <tabColor rgb="FF00B050"/>
  </sheetPr>
  <dimension ref="A1:I108"/>
  <sheetViews>
    <sheetView workbookViewId="0">
      <selection activeCell="H24" sqref="H24"/>
    </sheetView>
  </sheetViews>
  <sheetFormatPr defaultRowHeight="12.75"/>
  <cols>
    <col min="1" max="1" width="4.42578125" style="1" customWidth="1"/>
    <col min="2" max="2" width="27.85546875" customWidth="1"/>
    <col min="3" max="3" width="12.42578125" customWidth="1"/>
    <col min="4" max="4" width="14.7109375" customWidth="1"/>
    <col min="5" max="6" width="15.42578125" customWidth="1"/>
  </cols>
  <sheetData>
    <row r="1" spans="1:9" ht="18">
      <c r="A1" s="1226" t="s">
        <v>1052</v>
      </c>
      <c r="B1" s="1226"/>
      <c r="C1" s="1226"/>
      <c r="D1" s="1226"/>
      <c r="E1" s="1226"/>
      <c r="F1" s="1226"/>
    </row>
    <row r="3" spans="1:9" ht="50.25" customHeight="1">
      <c r="A3" s="294" t="s">
        <v>676</v>
      </c>
      <c r="B3" s="963" t="s">
        <v>264</v>
      </c>
      <c r="C3" s="964"/>
      <c r="D3" s="964"/>
      <c r="E3" s="964"/>
      <c r="F3" s="964"/>
      <c r="G3" s="278"/>
      <c r="H3" s="278"/>
      <c r="I3" s="278"/>
    </row>
    <row r="4" spans="1:9">
      <c r="A4" s="294" t="s">
        <v>676</v>
      </c>
      <c r="B4" s="281"/>
      <c r="C4" s="965" t="s">
        <v>107</v>
      </c>
      <c r="D4" s="965"/>
      <c r="E4" s="965" t="s">
        <v>108</v>
      </c>
      <c r="F4" s="965"/>
      <c r="G4" s="298" t="s">
        <v>1120</v>
      </c>
      <c r="H4" s="298" t="s">
        <v>1121</v>
      </c>
      <c r="I4" s="298" t="s">
        <v>1122</v>
      </c>
    </row>
    <row r="5" spans="1:9">
      <c r="A5" s="294" t="s">
        <v>676</v>
      </c>
      <c r="B5" s="292"/>
      <c r="C5" s="280" t="s">
        <v>109</v>
      </c>
      <c r="D5" s="280" t="s">
        <v>110</v>
      </c>
      <c r="E5" s="280" t="s">
        <v>109</v>
      </c>
      <c r="F5" s="280" t="s">
        <v>110</v>
      </c>
      <c r="G5" s="298"/>
      <c r="H5" s="298"/>
      <c r="I5" s="298"/>
    </row>
    <row r="6" spans="1:9">
      <c r="A6" s="294" t="s">
        <v>676</v>
      </c>
      <c r="B6" s="330" t="s">
        <v>111</v>
      </c>
      <c r="C6" s="14"/>
      <c r="D6" s="14"/>
      <c r="E6" s="14"/>
      <c r="F6" s="14"/>
      <c r="G6" s="298"/>
      <c r="H6" s="298"/>
      <c r="I6" s="298"/>
    </row>
    <row r="7" spans="1:9" ht="25.5">
      <c r="A7" s="294" t="s">
        <v>676</v>
      </c>
      <c r="B7" s="325" t="s">
        <v>112</v>
      </c>
      <c r="C7" s="419"/>
      <c r="D7" s="419"/>
      <c r="E7" s="419"/>
      <c r="F7" s="419"/>
      <c r="G7" s="298"/>
      <c r="H7" s="298"/>
      <c r="I7" s="298"/>
    </row>
    <row r="8" spans="1:9">
      <c r="A8" s="294" t="s">
        <v>676</v>
      </c>
      <c r="B8" s="327" t="s">
        <v>113</v>
      </c>
      <c r="C8" s="419"/>
      <c r="D8" s="419"/>
      <c r="E8" s="419"/>
      <c r="F8" s="419"/>
      <c r="G8" s="298"/>
      <c r="H8" s="298"/>
      <c r="I8" s="298"/>
    </row>
    <row r="9" spans="1:9">
      <c r="A9" s="294" t="s">
        <v>676</v>
      </c>
      <c r="B9" s="327" t="s">
        <v>114</v>
      </c>
      <c r="C9" s="419"/>
      <c r="D9" s="419"/>
      <c r="E9" s="419"/>
      <c r="F9" s="419"/>
      <c r="G9" s="298"/>
      <c r="H9" s="298"/>
      <c r="I9" s="298"/>
    </row>
    <row r="10" spans="1:9">
      <c r="A10" s="294" t="s">
        <v>676</v>
      </c>
      <c r="B10" s="328" t="s">
        <v>115</v>
      </c>
      <c r="C10" s="420">
        <f>SUM(C7:C9)</f>
        <v>0</v>
      </c>
      <c r="D10" s="420">
        <f>SUM(D7:D9)</f>
        <v>0</v>
      </c>
      <c r="E10" s="420">
        <f>SUM(E7:E9)</f>
        <v>0</v>
      </c>
      <c r="F10" s="420">
        <f>SUM(F7:F9)</f>
        <v>0</v>
      </c>
      <c r="G10" s="298"/>
      <c r="H10" s="298"/>
      <c r="I10" s="298"/>
    </row>
    <row r="11" spans="1:9" ht="25.5">
      <c r="A11" s="294" t="s">
        <v>676</v>
      </c>
      <c r="B11" s="325" t="s">
        <v>995</v>
      </c>
      <c r="C11" s="419"/>
      <c r="D11" s="419"/>
      <c r="E11" s="419"/>
      <c r="F11" s="419"/>
      <c r="G11" s="298"/>
      <c r="H11" s="298"/>
      <c r="I11" s="298"/>
    </row>
    <row r="12" spans="1:9">
      <c r="A12" s="294" t="s">
        <v>676</v>
      </c>
      <c r="B12" s="328" t="s">
        <v>996</v>
      </c>
      <c r="C12" s="420">
        <f>SUM(C10:C11)</f>
        <v>0</v>
      </c>
      <c r="D12" s="420">
        <f>SUM(D10:D11)</f>
        <v>0</v>
      </c>
      <c r="E12" s="420">
        <f>SUM(E10:E11)</f>
        <v>0</v>
      </c>
      <c r="F12" s="420">
        <f>SUM(F10:F11)</f>
        <v>0</v>
      </c>
      <c r="G12" s="298"/>
      <c r="H12" s="298"/>
      <c r="I12" s="298"/>
    </row>
    <row r="13" spans="1:9">
      <c r="A13" s="294" t="s">
        <v>676</v>
      </c>
      <c r="B13" s="283" t="s">
        <v>535</v>
      </c>
      <c r="C13" s="72"/>
      <c r="D13" s="72"/>
      <c r="E13" s="72"/>
      <c r="F13" s="72"/>
      <c r="G13" s="298"/>
      <c r="H13" s="298"/>
      <c r="I13" s="298"/>
    </row>
    <row r="14" spans="1:9">
      <c r="A14" s="294" t="s">
        <v>676</v>
      </c>
      <c r="B14" s="18" t="s">
        <v>536</v>
      </c>
      <c r="C14" s="421">
        <v>54</v>
      </c>
      <c r="D14" s="421">
        <v>114</v>
      </c>
      <c r="E14" s="421">
        <v>9</v>
      </c>
      <c r="F14" s="421">
        <v>12</v>
      </c>
      <c r="G14" s="298">
        <f>SUM(C14:D14)</f>
        <v>168</v>
      </c>
      <c r="H14" s="298">
        <f>SUM(E14:F14)</f>
        <v>21</v>
      </c>
      <c r="I14" s="298">
        <f>SUM(C14:F14)</f>
        <v>189</v>
      </c>
    </row>
    <row r="15" spans="1:9">
      <c r="A15" s="294" t="s">
        <v>676</v>
      </c>
      <c r="B15" s="18" t="s">
        <v>114</v>
      </c>
      <c r="C15" s="421">
        <v>161</v>
      </c>
      <c r="D15" s="421">
        <v>311</v>
      </c>
      <c r="E15" s="421">
        <v>94</v>
      </c>
      <c r="F15" s="421">
        <v>193</v>
      </c>
      <c r="G15" s="298">
        <f t="shared" ref="G15:G17" si="0">SUM(C15:D15)</f>
        <v>472</v>
      </c>
      <c r="H15" s="298">
        <f t="shared" ref="H15:H17" si="1">SUM(E15:F15)</f>
        <v>287</v>
      </c>
      <c r="I15" s="298">
        <f t="shared" ref="I15:I17" si="2">SUM(C15:F15)</f>
        <v>759</v>
      </c>
    </row>
    <row r="16" spans="1:9" ht="25.5">
      <c r="A16" s="294" t="s">
        <v>676</v>
      </c>
      <c r="B16" s="17" t="s">
        <v>537</v>
      </c>
      <c r="C16" s="421">
        <v>0</v>
      </c>
      <c r="D16" s="421">
        <v>0</v>
      </c>
      <c r="E16" s="421">
        <v>1</v>
      </c>
      <c r="F16" s="421">
        <v>0</v>
      </c>
      <c r="G16" s="298">
        <f t="shared" si="0"/>
        <v>0</v>
      </c>
      <c r="H16" s="298">
        <f t="shared" si="1"/>
        <v>1</v>
      </c>
      <c r="I16" s="298">
        <f t="shared" si="2"/>
        <v>1</v>
      </c>
    </row>
    <row r="17" spans="1:9">
      <c r="A17" s="294" t="s">
        <v>676</v>
      </c>
      <c r="B17" s="16" t="s">
        <v>538</v>
      </c>
      <c r="C17" s="422">
        <f>SUM(C14:C16)</f>
        <v>215</v>
      </c>
      <c r="D17" s="422">
        <f>SUM(D14:D16)</f>
        <v>425</v>
      </c>
      <c r="E17" s="422">
        <f>SUM(E14:E16)</f>
        <v>104</v>
      </c>
      <c r="F17" s="423">
        <f>SUM(F14:F16)</f>
        <v>205</v>
      </c>
      <c r="G17" s="298">
        <f t="shared" si="0"/>
        <v>640</v>
      </c>
      <c r="H17" s="298">
        <f t="shared" si="1"/>
        <v>309</v>
      </c>
      <c r="I17" s="298">
        <f t="shared" si="2"/>
        <v>949</v>
      </c>
    </row>
    <row r="18" spans="1:9">
      <c r="A18" s="294" t="s">
        <v>676</v>
      </c>
      <c r="B18" s="1227" t="s">
        <v>539</v>
      </c>
      <c r="C18" s="1227"/>
      <c r="D18" s="1227"/>
      <c r="E18" s="1227"/>
      <c r="F18" s="424">
        <f>SUM(C12:F12)</f>
        <v>0</v>
      </c>
      <c r="G18" s="278"/>
      <c r="H18" s="278"/>
      <c r="I18" s="278"/>
    </row>
    <row r="19" spans="1:9">
      <c r="A19" s="294" t="s">
        <v>676</v>
      </c>
      <c r="B19" s="1225" t="s">
        <v>265</v>
      </c>
      <c r="C19" s="1225"/>
      <c r="D19" s="1225"/>
      <c r="E19" s="1225"/>
      <c r="F19" s="425">
        <f>SUM(C17:F17)</f>
        <v>949</v>
      </c>
      <c r="G19" s="278"/>
      <c r="H19" s="278"/>
      <c r="I19" s="278"/>
    </row>
    <row r="20" spans="1:9">
      <c r="A20" s="294" t="s">
        <v>676</v>
      </c>
      <c r="B20" s="968" t="s">
        <v>540</v>
      </c>
      <c r="C20" s="968"/>
      <c r="D20" s="968"/>
      <c r="E20" s="968"/>
      <c r="F20" s="415">
        <f>SUM(F18:F19)</f>
        <v>949</v>
      </c>
      <c r="G20" s="278"/>
      <c r="H20" s="278"/>
      <c r="I20" s="278"/>
    </row>
    <row r="22" spans="1:9" ht="62.25" customHeight="1">
      <c r="A22" s="747" t="s">
        <v>677</v>
      </c>
      <c r="B22" s="1220" t="s">
        <v>1197</v>
      </c>
      <c r="C22" s="1221"/>
      <c r="D22" s="1221"/>
      <c r="E22" s="1221"/>
      <c r="F22" s="1221"/>
    </row>
    <row r="23" spans="1:9" ht="60">
      <c r="A23" s="747" t="s">
        <v>677</v>
      </c>
      <c r="B23" s="1222"/>
      <c r="C23" s="1222"/>
      <c r="D23" s="578" t="s">
        <v>541</v>
      </c>
      <c r="E23" s="578" t="s">
        <v>989</v>
      </c>
      <c r="F23" s="578" t="s">
        <v>675</v>
      </c>
    </row>
    <row r="24" spans="1:9">
      <c r="A24" s="747" t="s">
        <v>677</v>
      </c>
      <c r="B24" s="1223" t="s">
        <v>542</v>
      </c>
      <c r="C24" s="1223"/>
      <c r="D24" s="267"/>
      <c r="E24" s="267"/>
      <c r="F24" s="267"/>
    </row>
    <row r="25" spans="1:9">
      <c r="A25" s="747" t="s">
        <v>677</v>
      </c>
      <c r="B25" s="1223" t="s">
        <v>653</v>
      </c>
      <c r="C25" s="1223"/>
      <c r="D25" s="267"/>
      <c r="E25" s="267"/>
      <c r="F25" s="267"/>
    </row>
    <row r="26" spans="1:9" ht="54" customHeight="1">
      <c r="A26" s="747" t="s">
        <v>677</v>
      </c>
      <c r="B26" s="1223" t="s">
        <v>435</v>
      </c>
      <c r="C26" s="1223"/>
      <c r="D26" s="267"/>
      <c r="E26" s="267"/>
      <c r="F26" s="267"/>
    </row>
    <row r="27" spans="1:9">
      <c r="A27" s="747" t="s">
        <v>677</v>
      </c>
      <c r="B27" s="1223" t="s">
        <v>654</v>
      </c>
      <c r="C27" s="1223"/>
      <c r="D27" s="267"/>
      <c r="E27" s="267"/>
      <c r="F27" s="267"/>
    </row>
    <row r="28" spans="1:9">
      <c r="A28" s="747" t="s">
        <v>677</v>
      </c>
      <c r="B28" s="1223" t="s">
        <v>655</v>
      </c>
      <c r="C28" s="1223"/>
      <c r="D28" s="267"/>
      <c r="E28" s="267"/>
      <c r="F28" s="267"/>
    </row>
    <row r="29" spans="1:9">
      <c r="A29" s="747" t="s">
        <v>677</v>
      </c>
      <c r="B29" s="1223" t="s">
        <v>656</v>
      </c>
      <c r="C29" s="1223"/>
      <c r="D29" s="267"/>
      <c r="E29" s="267"/>
      <c r="F29" s="267"/>
    </row>
    <row r="30" spans="1:9">
      <c r="A30" s="747" t="s">
        <v>677</v>
      </c>
      <c r="B30" s="1223" t="s">
        <v>657</v>
      </c>
      <c r="C30" s="1223"/>
      <c r="D30" s="267"/>
      <c r="E30" s="267"/>
      <c r="F30" s="267"/>
    </row>
    <row r="31" spans="1:9">
      <c r="A31" s="747" t="s">
        <v>677</v>
      </c>
      <c r="B31" s="1224" t="s">
        <v>658</v>
      </c>
      <c r="C31" s="1224"/>
      <c r="D31" s="418">
        <f>SUM(D24:D30)</f>
        <v>0</v>
      </c>
      <c r="E31" s="418">
        <f>SUM(E24:E30)</f>
        <v>0</v>
      </c>
      <c r="F31" s="418">
        <f>SUM(F24:F30)</f>
        <v>0</v>
      </c>
    </row>
    <row r="33" spans="1:6" ht="15.75">
      <c r="B33" s="19" t="s">
        <v>659</v>
      </c>
    </row>
    <row r="34" spans="1:6">
      <c r="A34" s="2" t="s">
        <v>678</v>
      </c>
      <c r="B34" s="3" t="s">
        <v>267</v>
      </c>
      <c r="F34" s="20"/>
    </row>
    <row r="35" spans="1:6">
      <c r="A35" s="2" t="s">
        <v>678</v>
      </c>
      <c r="B35" s="9" t="s">
        <v>660</v>
      </c>
      <c r="C35" s="304"/>
      <c r="F35" s="20"/>
    </row>
    <row r="36" spans="1:6">
      <c r="A36" s="2" t="s">
        <v>678</v>
      </c>
      <c r="B36" s="9" t="s">
        <v>661</v>
      </c>
      <c r="C36" s="304"/>
      <c r="F36" s="20"/>
    </row>
    <row r="37" spans="1:6">
      <c r="A37" s="2" t="s">
        <v>678</v>
      </c>
      <c r="B37" s="9" t="s">
        <v>662</v>
      </c>
      <c r="C37" s="304"/>
      <c r="F37" s="20"/>
    </row>
    <row r="38" spans="1:6">
      <c r="A38" s="2" t="s">
        <v>678</v>
      </c>
      <c r="B38" s="9" t="s">
        <v>419</v>
      </c>
      <c r="C38" s="304"/>
      <c r="F38" s="20"/>
    </row>
    <row r="39" spans="1:6">
      <c r="A39" s="2" t="s">
        <v>678</v>
      </c>
      <c r="B39" s="9" t="s">
        <v>663</v>
      </c>
      <c r="C39" s="304">
        <v>264</v>
      </c>
      <c r="F39" s="20"/>
    </row>
    <row r="40" spans="1:6">
      <c r="A40" s="2" t="s">
        <v>678</v>
      </c>
      <c r="B40" s="9" t="s">
        <v>664</v>
      </c>
      <c r="C40" s="304">
        <v>11</v>
      </c>
      <c r="F40" s="20"/>
    </row>
    <row r="41" spans="1:6" ht="25.5">
      <c r="A41" s="2" t="s">
        <v>678</v>
      </c>
      <c r="B41" s="236" t="s">
        <v>268</v>
      </c>
      <c r="C41" s="304">
        <v>4</v>
      </c>
      <c r="F41" s="20"/>
    </row>
    <row r="42" spans="1:6" ht="25.5">
      <c r="A42" s="2" t="s">
        <v>678</v>
      </c>
      <c r="B42" s="236" t="s">
        <v>269</v>
      </c>
      <c r="C42" s="304"/>
      <c r="F42" s="20"/>
    </row>
    <row r="43" spans="1:6">
      <c r="A43" s="2" t="s">
        <v>678</v>
      </c>
      <c r="B43" s="235" t="s">
        <v>270</v>
      </c>
      <c r="C43" s="304"/>
      <c r="F43" s="20"/>
    </row>
    <row r="45" spans="1:6" s="254" customFormat="1" ht="15.75">
      <c r="A45" s="252"/>
      <c r="B45" s="262" t="s">
        <v>665</v>
      </c>
      <c r="C45" s="263"/>
      <c r="D45" s="263"/>
      <c r="E45" s="263"/>
      <c r="F45" s="263"/>
    </row>
    <row r="46" spans="1:6" s="254" customFormat="1">
      <c r="A46" s="252"/>
      <c r="B46" s="1216" t="s">
        <v>640</v>
      </c>
      <c r="C46" s="1216"/>
      <c r="D46" s="1216"/>
      <c r="E46" s="1216"/>
      <c r="F46" s="1216"/>
    </row>
    <row r="47" spans="1:6" s="254" customFormat="1">
      <c r="A47" s="264"/>
      <c r="B47" s="263"/>
      <c r="C47" s="263"/>
      <c r="D47" s="263"/>
      <c r="E47" s="263"/>
      <c r="F47" s="263"/>
    </row>
    <row r="48" spans="1:6" s="254" customFormat="1">
      <c r="A48" s="252"/>
      <c r="B48" s="1217" t="s">
        <v>947</v>
      </c>
      <c r="C48" s="1218"/>
      <c r="D48" s="265"/>
      <c r="E48" s="265"/>
      <c r="F48" s="265"/>
    </row>
    <row r="49" spans="1:6" s="254" customFormat="1">
      <c r="A49" s="252"/>
      <c r="B49" s="265"/>
      <c r="C49" s="265"/>
      <c r="D49" s="265"/>
      <c r="E49" s="265"/>
      <c r="F49" s="265"/>
    </row>
    <row r="50" spans="1:6" s="254" customFormat="1" ht="42.75" customHeight="1">
      <c r="A50" s="252"/>
      <c r="B50" s="1216" t="s">
        <v>271</v>
      </c>
      <c r="C50" s="1216"/>
      <c r="D50" s="1216"/>
      <c r="E50" s="1216"/>
      <c r="F50" s="265"/>
    </row>
    <row r="51" spans="1:6" s="254" customFormat="1">
      <c r="A51" s="252"/>
      <c r="B51" s="263"/>
      <c r="C51" s="263"/>
      <c r="D51" s="263"/>
      <c r="E51" s="263"/>
      <c r="F51" s="265"/>
    </row>
    <row r="52" spans="1:6" s="254" customFormat="1">
      <c r="A52" s="252"/>
      <c r="B52" s="266" t="s">
        <v>272</v>
      </c>
      <c r="C52" s="263"/>
      <c r="D52" s="263"/>
      <c r="E52" s="263"/>
      <c r="F52" s="265"/>
    </row>
    <row r="53" spans="1:6" s="254" customFormat="1" ht="48" customHeight="1">
      <c r="A53" s="252"/>
      <c r="B53" s="1216" t="s">
        <v>273</v>
      </c>
      <c r="C53" s="1216"/>
      <c r="D53" s="1216"/>
      <c r="E53" s="1216"/>
      <c r="F53" s="1216"/>
    </row>
    <row r="54" spans="1:6" s="254" customFormat="1" ht="38.25" customHeight="1">
      <c r="A54" s="257" t="s">
        <v>679</v>
      </c>
      <c r="B54" s="1210" t="s">
        <v>274</v>
      </c>
      <c r="C54" s="1211"/>
      <c r="D54" s="1211"/>
      <c r="E54" s="1210"/>
      <c r="F54" s="267"/>
    </row>
    <row r="55" spans="1:6" s="254" customFormat="1" ht="65.25" customHeight="1">
      <c r="A55" s="257" t="s">
        <v>680</v>
      </c>
      <c r="B55" s="1212" t="s">
        <v>275</v>
      </c>
      <c r="C55" s="1213"/>
      <c r="D55" s="1213"/>
      <c r="E55" s="1214"/>
      <c r="F55" s="267"/>
    </row>
    <row r="56" spans="1:6" s="254" customFormat="1" ht="35.25" customHeight="1">
      <c r="A56" s="257" t="s">
        <v>681</v>
      </c>
      <c r="B56" s="1137" t="s">
        <v>276</v>
      </c>
      <c r="C56" s="1215"/>
      <c r="D56" s="1215"/>
      <c r="E56" s="1138"/>
      <c r="F56" s="267">
        <f>F54-F55</f>
        <v>0</v>
      </c>
    </row>
    <row r="57" spans="1:6" s="254" customFormat="1" ht="36" customHeight="1">
      <c r="A57" s="257" t="s">
        <v>682</v>
      </c>
      <c r="B57" s="1137" t="s">
        <v>278</v>
      </c>
      <c r="C57" s="1215"/>
      <c r="D57" s="1215"/>
      <c r="E57" s="1138"/>
      <c r="F57" s="267"/>
    </row>
    <row r="58" spans="1:6" s="254" customFormat="1" ht="35.25" customHeight="1">
      <c r="A58" s="257" t="s">
        <v>683</v>
      </c>
      <c r="B58" s="1137" t="s">
        <v>279</v>
      </c>
      <c r="C58" s="1215"/>
      <c r="D58" s="1215"/>
      <c r="E58" s="1138"/>
      <c r="F58" s="267"/>
    </row>
    <row r="59" spans="1:6" s="254" customFormat="1" ht="38.25" customHeight="1">
      <c r="A59" s="257" t="s">
        <v>684</v>
      </c>
      <c r="B59" s="1212" t="s">
        <v>280</v>
      </c>
      <c r="C59" s="1213"/>
      <c r="D59" s="1213"/>
      <c r="E59" s="1214"/>
      <c r="F59" s="267"/>
    </row>
    <row r="60" spans="1:6" s="254" customFormat="1" ht="26.25" customHeight="1">
      <c r="A60" s="257" t="s">
        <v>685</v>
      </c>
      <c r="B60" s="1137" t="s">
        <v>948</v>
      </c>
      <c r="C60" s="1215"/>
      <c r="D60" s="1215"/>
      <c r="E60" s="1138"/>
      <c r="F60" s="267">
        <f>SUM(F57:F59)</f>
        <v>0</v>
      </c>
    </row>
    <row r="61" spans="1:6" s="254" customFormat="1" ht="25.5" customHeight="1">
      <c r="A61" s="257" t="s">
        <v>380</v>
      </c>
      <c r="B61" s="1137" t="s">
        <v>277</v>
      </c>
      <c r="C61" s="1215"/>
      <c r="D61" s="1215"/>
      <c r="E61" s="1138"/>
      <c r="F61" s="268" t="e">
        <f>F60/F56</f>
        <v>#DIV/0!</v>
      </c>
    </row>
    <row r="62" spans="1:6" s="254" customFormat="1" ht="27.75" customHeight="1">
      <c r="A62" s="252"/>
      <c r="B62" s="263"/>
      <c r="C62" s="263"/>
      <c r="D62" s="263"/>
      <c r="E62" s="263"/>
      <c r="F62" s="265"/>
    </row>
    <row r="63" spans="1:6" s="254" customFormat="1" ht="30.75" customHeight="1">
      <c r="A63" s="252"/>
      <c r="B63" s="269" t="s">
        <v>641</v>
      </c>
      <c r="C63" s="265"/>
      <c r="D63" s="265"/>
      <c r="E63" s="265"/>
      <c r="F63" s="265"/>
    </row>
    <row r="64" spans="1:6" s="254" customFormat="1" ht="42" customHeight="1">
      <c r="A64" s="252"/>
      <c r="B64" s="1216" t="s">
        <v>642</v>
      </c>
      <c r="C64" s="1216"/>
      <c r="D64" s="1216"/>
      <c r="E64" s="1216"/>
      <c r="F64" s="1216"/>
    </row>
    <row r="65" spans="1:6" s="254" customFormat="1" ht="37.5" customHeight="1">
      <c r="A65" s="257" t="s">
        <v>679</v>
      </c>
      <c r="B65" s="1210" t="s">
        <v>643</v>
      </c>
      <c r="C65" s="1211"/>
      <c r="D65" s="1211"/>
      <c r="E65" s="1210"/>
      <c r="F65" s="267"/>
    </row>
    <row r="66" spans="1:6" s="254" customFormat="1" ht="57.75" customHeight="1">
      <c r="A66" s="257" t="s">
        <v>680</v>
      </c>
      <c r="B66" s="1212" t="s">
        <v>644</v>
      </c>
      <c r="C66" s="1213"/>
      <c r="D66" s="1213"/>
      <c r="E66" s="1214"/>
      <c r="F66" s="267"/>
    </row>
    <row r="67" spans="1:6" s="254" customFormat="1" ht="31.5" customHeight="1">
      <c r="A67" s="257" t="s">
        <v>681</v>
      </c>
      <c r="B67" s="1137" t="s">
        <v>645</v>
      </c>
      <c r="C67" s="1215"/>
      <c r="D67" s="1215"/>
      <c r="E67" s="1138"/>
      <c r="F67" s="267">
        <f>F65-F66</f>
        <v>0</v>
      </c>
    </row>
    <row r="68" spans="1:6" s="254" customFormat="1" ht="39.75" customHeight="1">
      <c r="A68" s="257" t="s">
        <v>682</v>
      </c>
      <c r="B68" s="1137" t="s">
        <v>647</v>
      </c>
      <c r="C68" s="1215"/>
      <c r="D68" s="1215"/>
      <c r="E68" s="1138"/>
      <c r="F68" s="267"/>
    </row>
    <row r="69" spans="1:6" s="254" customFormat="1" ht="27" customHeight="1">
      <c r="A69" s="257" t="s">
        <v>683</v>
      </c>
      <c r="B69" s="1137" t="s">
        <v>648</v>
      </c>
      <c r="C69" s="1215"/>
      <c r="D69" s="1215"/>
      <c r="E69" s="1138"/>
      <c r="F69" s="267"/>
    </row>
    <row r="70" spans="1:6" s="254" customFormat="1" ht="41.25" customHeight="1">
      <c r="A70" s="257" t="s">
        <v>684</v>
      </c>
      <c r="B70" s="1212" t="s">
        <v>649</v>
      </c>
      <c r="C70" s="1213"/>
      <c r="D70" s="1213"/>
      <c r="E70" s="1214"/>
      <c r="F70" s="267"/>
    </row>
    <row r="71" spans="1:6" s="254" customFormat="1" ht="26.25" customHeight="1">
      <c r="A71" s="257" t="s">
        <v>685</v>
      </c>
      <c r="B71" s="1137" t="s">
        <v>948</v>
      </c>
      <c r="C71" s="1215"/>
      <c r="D71" s="1215"/>
      <c r="E71" s="1138"/>
      <c r="F71" s="267">
        <f>SUM(F68:F70)</f>
        <v>0</v>
      </c>
    </row>
    <row r="72" spans="1:6" s="254" customFormat="1" ht="25.5" customHeight="1">
      <c r="A72" s="257" t="s">
        <v>380</v>
      </c>
      <c r="B72" s="1137" t="s">
        <v>646</v>
      </c>
      <c r="C72" s="1215"/>
      <c r="D72" s="1215"/>
      <c r="E72" s="1138"/>
      <c r="F72" s="268" t="e">
        <f>F71/F67</f>
        <v>#DIV/0!</v>
      </c>
    </row>
    <row r="73" spans="1:6" s="254" customFormat="1" ht="27.75" customHeight="1">
      <c r="A73" s="252"/>
      <c r="F73" s="255"/>
    </row>
    <row r="74" spans="1:6" s="254" customFormat="1" ht="30.75" customHeight="1">
      <c r="A74" s="252"/>
      <c r="B74" s="253" t="s">
        <v>173</v>
      </c>
      <c r="F74" s="255"/>
    </row>
    <row r="75" spans="1:6" s="254" customFormat="1" ht="14.25" customHeight="1">
      <c r="A75" s="252"/>
      <c r="F75" s="255"/>
    </row>
    <row r="76" spans="1:6" s="254" customFormat="1" ht="27" customHeight="1">
      <c r="A76" s="252"/>
      <c r="B76" s="987" t="s">
        <v>281</v>
      </c>
      <c r="C76" s="987"/>
      <c r="D76" s="987"/>
      <c r="E76" s="987"/>
      <c r="F76" s="255"/>
    </row>
    <row r="77" spans="1:6" s="254" customFormat="1">
      <c r="A77" s="252"/>
      <c r="F77" s="255"/>
    </row>
    <row r="78" spans="1:6" s="254" customFormat="1">
      <c r="A78" s="252"/>
      <c r="B78" s="256" t="s">
        <v>282</v>
      </c>
      <c r="F78" s="255"/>
    </row>
    <row r="79" spans="1:6" s="254" customFormat="1" ht="17.25" customHeight="1">
      <c r="A79" s="257" t="s">
        <v>667</v>
      </c>
      <c r="B79" s="986" t="s">
        <v>283</v>
      </c>
      <c r="C79" s="986"/>
      <c r="D79" s="986"/>
      <c r="E79" s="986"/>
      <c r="F79" s="258"/>
    </row>
    <row r="80" spans="1:6" s="254" customFormat="1" ht="57" customHeight="1">
      <c r="A80" s="259" t="s">
        <v>949</v>
      </c>
      <c r="B80" s="986" t="s">
        <v>284</v>
      </c>
      <c r="C80" s="986"/>
      <c r="D80" s="986"/>
      <c r="E80" s="986"/>
      <c r="F80" s="258"/>
    </row>
    <row r="81" spans="1:6" s="254" customFormat="1" ht="30.75" customHeight="1">
      <c r="A81" s="259" t="s">
        <v>950</v>
      </c>
      <c r="B81" s="986" t="s">
        <v>285</v>
      </c>
      <c r="C81" s="986"/>
      <c r="D81" s="986"/>
      <c r="E81" s="986"/>
      <c r="F81" s="258">
        <f>F79-F80</f>
        <v>0</v>
      </c>
    </row>
    <row r="82" spans="1:6" s="254" customFormat="1" ht="23.25" customHeight="1">
      <c r="A82" s="259" t="s">
        <v>951</v>
      </c>
      <c r="B82" s="986" t="s">
        <v>958</v>
      </c>
      <c r="C82" s="986"/>
      <c r="D82" s="986"/>
      <c r="E82" s="986"/>
      <c r="F82" s="258"/>
    </row>
    <row r="83" spans="1:6" s="254" customFormat="1" ht="21.75" customHeight="1">
      <c r="A83" s="257" t="s">
        <v>952</v>
      </c>
      <c r="B83" s="986" t="s">
        <v>959</v>
      </c>
      <c r="C83" s="986"/>
      <c r="D83" s="986"/>
      <c r="E83" s="986"/>
      <c r="F83" s="258"/>
    </row>
    <row r="84" spans="1:6" s="254" customFormat="1" ht="24.75" customHeight="1">
      <c r="A84" s="257" t="s">
        <v>953</v>
      </c>
      <c r="B84" s="986" t="s">
        <v>960</v>
      </c>
      <c r="C84" s="986"/>
      <c r="D84" s="986"/>
      <c r="E84" s="986"/>
      <c r="F84" s="258"/>
    </row>
    <row r="85" spans="1:6" s="254" customFormat="1" ht="30" customHeight="1">
      <c r="A85" s="257" t="s">
        <v>954</v>
      </c>
      <c r="B85" s="986" t="s">
        <v>961</v>
      </c>
      <c r="C85" s="986"/>
      <c r="D85" s="986"/>
      <c r="E85" s="986"/>
      <c r="F85" s="258"/>
    </row>
    <row r="86" spans="1:6" s="254" customFormat="1">
      <c r="A86" s="257" t="s">
        <v>955</v>
      </c>
      <c r="B86" s="986" t="s">
        <v>962</v>
      </c>
      <c r="C86" s="986"/>
      <c r="D86" s="986"/>
      <c r="E86" s="986"/>
      <c r="F86" s="258"/>
    </row>
    <row r="87" spans="1:6" s="254" customFormat="1">
      <c r="A87" s="257" t="s">
        <v>956</v>
      </c>
      <c r="B87" s="986" t="s">
        <v>963</v>
      </c>
      <c r="C87" s="986"/>
      <c r="D87" s="986"/>
      <c r="E87" s="986"/>
      <c r="F87" s="258"/>
    </row>
    <row r="88" spans="1:6" s="254" customFormat="1">
      <c r="A88" s="257" t="s">
        <v>957</v>
      </c>
      <c r="B88" s="986" t="s">
        <v>964</v>
      </c>
      <c r="C88" s="986"/>
      <c r="D88" s="986"/>
      <c r="E88" s="986"/>
      <c r="F88" s="258"/>
    </row>
    <row r="89" spans="1:6" s="254" customFormat="1" ht="25.5" customHeight="1">
      <c r="A89" s="257"/>
      <c r="B89" s="260"/>
      <c r="C89" s="260"/>
      <c r="D89" s="260"/>
      <c r="E89" s="260"/>
      <c r="F89" s="261"/>
    </row>
    <row r="90" spans="1:6" s="254" customFormat="1">
      <c r="A90" s="252"/>
      <c r="B90" s="256" t="s">
        <v>650</v>
      </c>
      <c r="F90" s="255"/>
    </row>
    <row r="91" spans="1:6" s="254" customFormat="1" ht="18.75" customHeight="1">
      <c r="A91" s="257" t="s">
        <v>667</v>
      </c>
      <c r="B91" s="986" t="s">
        <v>651</v>
      </c>
      <c r="C91" s="986"/>
      <c r="D91" s="986"/>
      <c r="E91" s="986"/>
      <c r="F91" s="258"/>
    </row>
    <row r="92" spans="1:6" s="254" customFormat="1" ht="53.25" customHeight="1">
      <c r="A92" s="259" t="s">
        <v>949</v>
      </c>
      <c r="B92" s="986" t="s">
        <v>20</v>
      </c>
      <c r="C92" s="986"/>
      <c r="D92" s="986"/>
      <c r="E92" s="986"/>
      <c r="F92" s="258"/>
    </row>
    <row r="93" spans="1:6" s="254" customFormat="1" ht="30" customHeight="1">
      <c r="A93" s="259" t="s">
        <v>950</v>
      </c>
      <c r="B93" s="986" t="s">
        <v>652</v>
      </c>
      <c r="C93" s="986"/>
      <c r="D93" s="986"/>
      <c r="E93" s="986"/>
      <c r="F93" s="258">
        <f>F91-F92</f>
        <v>0</v>
      </c>
    </row>
    <row r="94" spans="1:6" s="254" customFormat="1">
      <c r="A94" s="259" t="s">
        <v>951</v>
      </c>
      <c r="B94" s="986" t="s">
        <v>958</v>
      </c>
      <c r="C94" s="986"/>
      <c r="D94" s="986"/>
      <c r="E94" s="986"/>
      <c r="F94" s="258"/>
    </row>
    <row r="95" spans="1:6" s="254" customFormat="1">
      <c r="A95" s="257" t="s">
        <v>952</v>
      </c>
      <c r="B95" s="986" t="s">
        <v>959</v>
      </c>
      <c r="C95" s="986"/>
      <c r="D95" s="986"/>
      <c r="E95" s="986"/>
      <c r="F95" s="258"/>
    </row>
    <row r="96" spans="1:6" s="254" customFormat="1" ht="23.25" customHeight="1">
      <c r="A96" s="257" t="s">
        <v>953</v>
      </c>
      <c r="B96" s="986" t="s">
        <v>960</v>
      </c>
      <c r="C96" s="986"/>
      <c r="D96" s="986"/>
      <c r="E96" s="986"/>
      <c r="F96" s="258"/>
    </row>
    <row r="97" spans="1:6" s="254" customFormat="1" ht="27.75" customHeight="1">
      <c r="A97" s="257" t="s">
        <v>954</v>
      </c>
      <c r="B97" s="986" t="s">
        <v>961</v>
      </c>
      <c r="C97" s="986"/>
      <c r="D97" s="986"/>
      <c r="E97" s="986"/>
      <c r="F97" s="258"/>
    </row>
    <row r="98" spans="1:6" s="254" customFormat="1">
      <c r="A98" s="257" t="s">
        <v>955</v>
      </c>
      <c r="B98" s="986" t="s">
        <v>962</v>
      </c>
      <c r="C98" s="986"/>
      <c r="D98" s="986"/>
      <c r="E98" s="986"/>
      <c r="F98" s="258"/>
    </row>
    <row r="99" spans="1:6" s="254" customFormat="1">
      <c r="A99" s="257" t="s">
        <v>956</v>
      </c>
      <c r="B99" s="986" t="s">
        <v>963</v>
      </c>
      <c r="C99" s="986"/>
      <c r="D99" s="986"/>
      <c r="E99" s="986"/>
      <c r="F99" s="258"/>
    </row>
    <row r="100" spans="1:6" s="254" customFormat="1">
      <c r="A100" s="257" t="s">
        <v>957</v>
      </c>
      <c r="B100" s="986" t="s">
        <v>964</v>
      </c>
      <c r="C100" s="986"/>
      <c r="D100" s="986"/>
      <c r="E100" s="986"/>
      <c r="F100" s="258"/>
    </row>
    <row r="101" spans="1:6" s="254" customFormat="1" ht="24.75" customHeight="1">
      <c r="A101" s="252"/>
    </row>
    <row r="102" spans="1:6" s="254" customFormat="1">
      <c r="A102" s="252"/>
      <c r="B102" s="253" t="s">
        <v>666</v>
      </c>
    </row>
    <row r="103" spans="1:6" s="254" customFormat="1" ht="78.75" customHeight="1">
      <c r="A103" s="252"/>
      <c r="B103" s="1136" t="s">
        <v>286</v>
      </c>
      <c r="C103" s="1136"/>
      <c r="D103" s="1136"/>
      <c r="E103" s="1136"/>
      <c r="F103" s="1136"/>
    </row>
    <row r="104" spans="1:6" s="254" customFormat="1" ht="59.25" customHeight="1">
      <c r="A104" s="257" t="s">
        <v>965</v>
      </c>
      <c r="B104" s="986" t="s">
        <v>287</v>
      </c>
      <c r="C104" s="986"/>
      <c r="D104" s="986"/>
      <c r="E104" s="986"/>
      <c r="F104" s="270"/>
    </row>
    <row r="107" spans="1:6" ht="65.25" customHeight="1"/>
    <row r="108" spans="1:6" ht="51.75" customHeight="1"/>
  </sheetData>
  <sheetProtection password="CA0F" sheet="1" objects="1" scenarios="1"/>
  <mergeCells count="61">
    <mergeCell ref="B19:E19"/>
    <mergeCell ref="A1:F1"/>
    <mergeCell ref="B3:F3"/>
    <mergeCell ref="C4:D4"/>
    <mergeCell ref="E4:F4"/>
    <mergeCell ref="B18:E18"/>
    <mergeCell ref="B46:F46"/>
    <mergeCell ref="B20:E20"/>
    <mergeCell ref="B22:F22"/>
    <mergeCell ref="B23:C23"/>
    <mergeCell ref="B24:C24"/>
    <mergeCell ref="B25:C25"/>
    <mergeCell ref="B26:C26"/>
    <mergeCell ref="B27:C27"/>
    <mergeCell ref="B28:C28"/>
    <mergeCell ref="B29:C29"/>
    <mergeCell ref="B30:C30"/>
    <mergeCell ref="B31:C31"/>
    <mergeCell ref="B64:F64"/>
    <mergeCell ref="B48:C48"/>
    <mergeCell ref="B50:E50"/>
    <mergeCell ref="B53:F53"/>
    <mergeCell ref="B54:E54"/>
    <mergeCell ref="B55:E55"/>
    <mergeCell ref="B56:E56"/>
    <mergeCell ref="B57:E57"/>
    <mergeCell ref="B58:E58"/>
    <mergeCell ref="B59:E59"/>
    <mergeCell ref="B60:E60"/>
    <mergeCell ref="B61:E61"/>
    <mergeCell ref="B81:E81"/>
    <mergeCell ref="B65:E65"/>
    <mergeCell ref="B66:E66"/>
    <mergeCell ref="B67:E67"/>
    <mergeCell ref="B68:E68"/>
    <mergeCell ref="B69:E69"/>
    <mergeCell ref="B70:E70"/>
    <mergeCell ref="B71:E71"/>
    <mergeCell ref="B72:E72"/>
    <mergeCell ref="B76:E76"/>
    <mergeCell ref="B79:E79"/>
    <mergeCell ref="B80:E80"/>
    <mergeCell ref="B95:E95"/>
    <mergeCell ref="B82:E82"/>
    <mergeCell ref="B83:E83"/>
    <mergeCell ref="B84:E84"/>
    <mergeCell ref="B85:E85"/>
    <mergeCell ref="B86:E86"/>
    <mergeCell ref="B87:E87"/>
    <mergeCell ref="B88:E88"/>
    <mergeCell ref="B91:E91"/>
    <mergeCell ref="B92:E92"/>
    <mergeCell ref="B93:E93"/>
    <mergeCell ref="B94:E94"/>
    <mergeCell ref="B104:E104"/>
    <mergeCell ref="B96:E96"/>
    <mergeCell ref="B97:E97"/>
    <mergeCell ref="B98:E98"/>
    <mergeCell ref="B99:E99"/>
    <mergeCell ref="B100:E100"/>
    <mergeCell ref="B103:F103"/>
  </mergeCells>
  <pageMargins left="0.75" right="0.75" top="1" bottom="1" header="0.5" footer="0.5"/>
  <pageSetup orientation="portrait" r:id="rId1"/>
  <headerFooter alignWithMargins="0">
    <oddHeader>&amp;CCommon Data Set 2008-09</oddHeader>
    <oddFooter>&amp;C&amp;A&amp;RPage &amp;P</oddFooter>
  </headerFooter>
  <drawing r:id="rId2"/>
</worksheet>
</file>

<file path=xl/worksheets/sheet15.xml><?xml version="1.0" encoding="utf-8"?>
<worksheet xmlns="http://schemas.openxmlformats.org/spreadsheetml/2006/main" xmlns:r="http://schemas.openxmlformats.org/officeDocument/2006/relationships">
  <sheetPr>
    <tabColor rgb="FFFF0000"/>
  </sheetPr>
  <dimension ref="A1:I108"/>
  <sheetViews>
    <sheetView workbookViewId="0">
      <selection activeCell="H26" sqref="H26"/>
    </sheetView>
  </sheetViews>
  <sheetFormatPr defaultRowHeight="12.75"/>
  <cols>
    <col min="1" max="1" width="4.42578125" style="1" customWidth="1"/>
    <col min="2" max="2" width="27.85546875" customWidth="1"/>
    <col min="3" max="3" width="12.42578125" customWidth="1"/>
    <col min="4" max="4" width="14.7109375" customWidth="1"/>
    <col min="5" max="6" width="15.42578125" customWidth="1"/>
  </cols>
  <sheetData>
    <row r="1" spans="1:9" ht="18">
      <c r="A1" s="1228" t="s">
        <v>1053</v>
      </c>
      <c r="B1" s="1228"/>
      <c r="C1" s="1228"/>
      <c r="D1" s="1228"/>
      <c r="E1" s="1228"/>
      <c r="F1" s="1228"/>
    </row>
    <row r="3" spans="1:9" ht="50.25" customHeight="1">
      <c r="A3" s="2" t="s">
        <v>676</v>
      </c>
      <c r="B3" s="963" t="s">
        <v>264</v>
      </c>
      <c r="C3" s="964"/>
      <c r="D3" s="964"/>
      <c r="E3" s="964"/>
      <c r="F3" s="964"/>
    </row>
    <row r="4" spans="1:9">
      <c r="A4" s="2" t="s">
        <v>676</v>
      </c>
      <c r="B4" s="66"/>
      <c r="C4" s="965" t="s">
        <v>107</v>
      </c>
      <c r="D4" s="965"/>
      <c r="E4" s="965" t="s">
        <v>108</v>
      </c>
      <c r="F4" s="965"/>
      <c r="G4" s="298" t="s">
        <v>1120</v>
      </c>
      <c r="H4" s="298" t="s">
        <v>1121</v>
      </c>
      <c r="I4" s="298" t="s">
        <v>1122</v>
      </c>
    </row>
    <row r="5" spans="1:9">
      <c r="A5" s="2" t="s">
        <v>676</v>
      </c>
      <c r="B5" s="90"/>
      <c r="C5" s="12" t="s">
        <v>109</v>
      </c>
      <c r="D5" s="12" t="s">
        <v>110</v>
      </c>
      <c r="E5" s="12" t="s">
        <v>109</v>
      </c>
      <c r="F5" s="12" t="s">
        <v>110</v>
      </c>
      <c r="G5" s="298"/>
      <c r="H5" s="298"/>
      <c r="I5" s="298"/>
    </row>
    <row r="6" spans="1:9">
      <c r="A6" s="2" t="s">
        <v>676</v>
      </c>
      <c r="B6" s="330" t="s">
        <v>111</v>
      </c>
      <c r="C6" s="14"/>
      <c r="D6" s="14"/>
      <c r="E6" s="14"/>
      <c r="F6" s="14"/>
      <c r="G6" s="298"/>
      <c r="H6" s="298"/>
      <c r="I6" s="298"/>
    </row>
    <row r="7" spans="1:9" ht="25.5">
      <c r="A7" s="2" t="s">
        <v>676</v>
      </c>
      <c r="B7" s="325" t="s">
        <v>112</v>
      </c>
      <c r="C7" s="326"/>
      <c r="D7" s="326"/>
      <c r="E7" s="326"/>
      <c r="F7" s="326"/>
      <c r="G7" s="298"/>
      <c r="H7" s="298"/>
      <c r="I7" s="298"/>
    </row>
    <row r="8" spans="1:9">
      <c r="A8" s="2" t="s">
        <v>676</v>
      </c>
      <c r="B8" s="327" t="s">
        <v>113</v>
      </c>
      <c r="C8" s="326"/>
      <c r="D8" s="326"/>
      <c r="E8" s="326"/>
      <c r="F8" s="326"/>
      <c r="G8" s="298"/>
      <c r="H8" s="298"/>
      <c r="I8" s="298"/>
    </row>
    <row r="9" spans="1:9">
      <c r="A9" s="2" t="s">
        <v>676</v>
      </c>
      <c r="B9" s="327" t="s">
        <v>114</v>
      </c>
      <c r="C9" s="326"/>
      <c r="D9" s="326"/>
      <c r="E9" s="326"/>
      <c r="F9" s="326"/>
      <c r="G9" s="298"/>
      <c r="H9" s="298"/>
      <c r="I9" s="298"/>
    </row>
    <row r="10" spans="1:9">
      <c r="A10" s="2" t="s">
        <v>676</v>
      </c>
      <c r="B10" s="328" t="s">
        <v>115</v>
      </c>
      <c r="C10" s="329">
        <f>SUM(C7:C9)</f>
        <v>0</v>
      </c>
      <c r="D10" s="329">
        <f>SUM(D7:D9)</f>
        <v>0</v>
      </c>
      <c r="E10" s="329">
        <f>SUM(E7:E9)</f>
        <v>0</v>
      </c>
      <c r="F10" s="329">
        <f>SUM(F7:F9)</f>
        <v>0</v>
      </c>
      <c r="G10" s="298"/>
      <c r="H10" s="298"/>
      <c r="I10" s="298"/>
    </row>
    <row r="11" spans="1:9" ht="25.5">
      <c r="A11" s="2" t="s">
        <v>676</v>
      </c>
      <c r="B11" s="325" t="s">
        <v>995</v>
      </c>
      <c r="C11" s="326"/>
      <c r="D11" s="326"/>
      <c r="E11" s="326"/>
      <c r="F11" s="326"/>
      <c r="G11" s="298"/>
      <c r="H11" s="298"/>
      <c r="I11" s="298"/>
    </row>
    <row r="12" spans="1:9">
      <c r="A12" s="2" t="s">
        <v>676</v>
      </c>
      <c r="B12" s="328" t="s">
        <v>996</v>
      </c>
      <c r="C12" s="329">
        <f>SUM(C10:C11)</f>
        <v>0</v>
      </c>
      <c r="D12" s="329">
        <f>SUM(D10:D11)</f>
        <v>0</v>
      </c>
      <c r="E12" s="329">
        <f>SUM(E10:E11)</f>
        <v>0</v>
      </c>
      <c r="F12" s="329">
        <f>SUM(F10:F11)</f>
        <v>0</v>
      </c>
      <c r="G12" s="298"/>
      <c r="H12" s="298"/>
      <c r="I12" s="298"/>
    </row>
    <row r="13" spans="1:9">
      <c r="A13" s="2" t="s">
        <v>676</v>
      </c>
      <c r="B13" s="13" t="s">
        <v>535</v>
      </c>
      <c r="C13" s="72"/>
      <c r="D13" s="72"/>
      <c r="E13" s="72"/>
      <c r="F13" s="72"/>
      <c r="G13" s="298"/>
      <c r="H13" s="298"/>
      <c r="I13" s="298"/>
    </row>
    <row r="14" spans="1:9">
      <c r="A14" s="2" t="s">
        <v>676</v>
      </c>
      <c r="B14" s="18" t="s">
        <v>536</v>
      </c>
      <c r="C14" s="320">
        <v>103</v>
      </c>
      <c r="D14" s="320">
        <v>74</v>
      </c>
      <c r="E14" s="320">
        <v>20</v>
      </c>
      <c r="F14" s="320">
        <v>22</v>
      </c>
      <c r="G14" s="298">
        <f>SUM(C14:D14)</f>
        <v>177</v>
      </c>
      <c r="H14" s="298">
        <f>SUM(E14:F14)</f>
        <v>42</v>
      </c>
      <c r="I14" s="298">
        <f>SUM(C14:F14)</f>
        <v>219</v>
      </c>
    </row>
    <row r="15" spans="1:9">
      <c r="A15" s="2" t="s">
        <v>676</v>
      </c>
      <c r="B15" s="18" t="s">
        <v>114</v>
      </c>
      <c r="C15" s="320">
        <v>254</v>
      </c>
      <c r="D15" s="320">
        <v>178</v>
      </c>
      <c r="E15" s="320">
        <v>281</v>
      </c>
      <c r="F15" s="320">
        <v>111</v>
      </c>
      <c r="G15" s="298">
        <f t="shared" ref="G15:G17" si="0">SUM(C15:D15)</f>
        <v>432</v>
      </c>
      <c r="H15" s="298">
        <f t="shared" ref="H15:H17" si="1">SUM(E15:F15)</f>
        <v>392</v>
      </c>
      <c r="I15" s="298">
        <f t="shared" ref="I15:I17" si="2">SUM(C15:F15)</f>
        <v>824</v>
      </c>
    </row>
    <row r="16" spans="1:9" ht="25.5">
      <c r="A16" s="2" t="s">
        <v>676</v>
      </c>
      <c r="B16" s="17" t="s">
        <v>537</v>
      </c>
      <c r="C16" s="320">
        <v>0</v>
      </c>
      <c r="D16" s="320">
        <v>1</v>
      </c>
      <c r="E16" s="320">
        <v>17</v>
      </c>
      <c r="F16" s="320">
        <v>7</v>
      </c>
      <c r="G16" s="298">
        <f t="shared" si="0"/>
        <v>1</v>
      </c>
      <c r="H16" s="298">
        <f t="shared" si="1"/>
        <v>24</v>
      </c>
      <c r="I16" s="298">
        <f t="shared" si="2"/>
        <v>25</v>
      </c>
    </row>
    <row r="17" spans="1:9">
      <c r="A17" s="2" t="s">
        <v>676</v>
      </c>
      <c r="B17" s="16" t="s">
        <v>538</v>
      </c>
      <c r="C17" s="321">
        <f>SUM(C14:C16)</f>
        <v>357</v>
      </c>
      <c r="D17" s="321">
        <f>SUM(D14:D16)</f>
        <v>253</v>
      </c>
      <c r="E17" s="321">
        <f>SUM(E14:E16)</f>
        <v>318</v>
      </c>
      <c r="F17" s="321">
        <f>SUM(F14:F16)</f>
        <v>140</v>
      </c>
      <c r="G17" s="298">
        <f t="shared" si="0"/>
        <v>610</v>
      </c>
      <c r="H17" s="298">
        <f t="shared" si="1"/>
        <v>458</v>
      </c>
      <c r="I17" s="298">
        <f t="shared" si="2"/>
        <v>1068</v>
      </c>
    </row>
    <row r="18" spans="1:9">
      <c r="A18" s="2" t="s">
        <v>676</v>
      </c>
      <c r="B18" s="1227" t="s">
        <v>539</v>
      </c>
      <c r="C18" s="1227"/>
      <c r="D18" s="1227"/>
      <c r="E18" s="1227"/>
      <c r="F18" s="324">
        <f>SUM(C12:F12)</f>
        <v>0</v>
      </c>
      <c r="G18" s="278"/>
      <c r="H18" s="278"/>
      <c r="I18" s="278"/>
    </row>
    <row r="19" spans="1:9">
      <c r="A19" s="2" t="s">
        <v>676</v>
      </c>
      <c r="B19" s="1225" t="s">
        <v>265</v>
      </c>
      <c r="C19" s="1225"/>
      <c r="D19" s="1225"/>
      <c r="E19" s="1225"/>
      <c r="F19" s="322">
        <f>SUM(C17:F17)</f>
        <v>1068</v>
      </c>
      <c r="G19" s="278"/>
      <c r="H19" s="278"/>
      <c r="I19" s="278"/>
    </row>
    <row r="20" spans="1:9">
      <c r="A20" s="2" t="s">
        <v>676</v>
      </c>
      <c r="B20" s="968" t="s">
        <v>540</v>
      </c>
      <c r="C20" s="968"/>
      <c r="D20" s="968"/>
      <c r="E20" s="968"/>
      <c r="F20" s="323">
        <f>SUM(F18:F19)</f>
        <v>1068</v>
      </c>
      <c r="G20" s="278"/>
      <c r="H20" s="278"/>
      <c r="I20" s="278"/>
    </row>
    <row r="22" spans="1:9" ht="62.25" customHeight="1">
      <c r="A22" s="747" t="s">
        <v>677</v>
      </c>
      <c r="B22" s="1220" t="s">
        <v>1197</v>
      </c>
      <c r="C22" s="1221"/>
      <c r="D22" s="1221"/>
      <c r="E22" s="1221"/>
      <c r="F22" s="1221"/>
    </row>
    <row r="23" spans="1:9" ht="60">
      <c r="A23" s="747" t="s">
        <v>677</v>
      </c>
      <c r="B23" s="1222"/>
      <c r="C23" s="1222"/>
      <c r="D23" s="578" t="s">
        <v>541</v>
      </c>
      <c r="E23" s="578" t="s">
        <v>989</v>
      </c>
      <c r="F23" s="578" t="s">
        <v>675</v>
      </c>
    </row>
    <row r="24" spans="1:9">
      <c r="A24" s="747" t="s">
        <v>677</v>
      </c>
      <c r="B24" s="1223" t="s">
        <v>542</v>
      </c>
      <c r="C24" s="1223"/>
      <c r="D24" s="267"/>
      <c r="E24" s="267"/>
      <c r="F24" s="267"/>
    </row>
    <row r="25" spans="1:9">
      <c r="A25" s="747" t="s">
        <v>677</v>
      </c>
      <c r="B25" s="1223" t="s">
        <v>653</v>
      </c>
      <c r="C25" s="1223"/>
      <c r="D25" s="267"/>
      <c r="E25" s="267"/>
      <c r="F25" s="267"/>
    </row>
    <row r="26" spans="1:9" ht="54" customHeight="1">
      <c r="A26" s="747" t="s">
        <v>677</v>
      </c>
      <c r="B26" s="1223" t="s">
        <v>435</v>
      </c>
      <c r="C26" s="1223"/>
      <c r="D26" s="267"/>
      <c r="E26" s="267"/>
      <c r="F26" s="267"/>
    </row>
    <row r="27" spans="1:9">
      <c r="A27" s="747" t="s">
        <v>677</v>
      </c>
      <c r="B27" s="1223" t="s">
        <v>654</v>
      </c>
      <c r="C27" s="1223"/>
      <c r="D27" s="267"/>
      <c r="E27" s="267"/>
      <c r="F27" s="267"/>
    </row>
    <row r="28" spans="1:9">
      <c r="A28" s="747" t="s">
        <v>677</v>
      </c>
      <c r="B28" s="1223" t="s">
        <v>655</v>
      </c>
      <c r="C28" s="1223"/>
      <c r="D28" s="267"/>
      <c r="E28" s="267"/>
      <c r="F28" s="267"/>
    </row>
    <row r="29" spans="1:9">
      <c r="A29" s="747" t="s">
        <v>677</v>
      </c>
      <c r="B29" s="1223" t="s">
        <v>656</v>
      </c>
      <c r="C29" s="1223"/>
      <c r="D29" s="267"/>
      <c r="E29" s="267"/>
      <c r="F29" s="267"/>
    </row>
    <row r="30" spans="1:9">
      <c r="A30" s="747" t="s">
        <v>677</v>
      </c>
      <c r="B30" s="1223" t="s">
        <v>657</v>
      </c>
      <c r="C30" s="1223"/>
      <c r="D30" s="267"/>
      <c r="E30" s="267"/>
      <c r="F30" s="267"/>
    </row>
    <row r="31" spans="1:9">
      <c r="A31" s="747" t="s">
        <v>677</v>
      </c>
      <c r="B31" s="1224" t="s">
        <v>658</v>
      </c>
      <c r="C31" s="1224"/>
      <c r="D31" s="418">
        <f>SUM(D24:D30)</f>
        <v>0</v>
      </c>
      <c r="E31" s="418">
        <f>SUM(E24:E30)</f>
        <v>0</v>
      </c>
      <c r="F31" s="418">
        <f>SUM(F24:F30)</f>
        <v>0</v>
      </c>
    </row>
    <row r="33" spans="1:6" ht="15.75">
      <c r="B33" s="19" t="s">
        <v>659</v>
      </c>
    </row>
    <row r="34" spans="1:6">
      <c r="A34" s="2" t="s">
        <v>678</v>
      </c>
      <c r="B34" s="3" t="s">
        <v>267</v>
      </c>
      <c r="F34" s="20"/>
    </row>
    <row r="35" spans="1:6">
      <c r="A35" s="2" t="s">
        <v>678</v>
      </c>
      <c r="B35" s="9" t="s">
        <v>660</v>
      </c>
      <c r="C35" s="304"/>
      <c r="F35" s="20"/>
    </row>
    <row r="36" spans="1:6">
      <c r="A36" s="2" t="s">
        <v>678</v>
      </c>
      <c r="B36" s="9" t="s">
        <v>661</v>
      </c>
      <c r="C36" s="304"/>
      <c r="F36" s="20"/>
    </row>
    <row r="37" spans="1:6">
      <c r="A37" s="2" t="s">
        <v>678</v>
      </c>
      <c r="B37" s="9" t="s">
        <v>662</v>
      </c>
      <c r="C37" s="304"/>
      <c r="F37" s="20"/>
    </row>
    <row r="38" spans="1:6">
      <c r="A38" s="2" t="s">
        <v>678</v>
      </c>
      <c r="B38" s="9" t="s">
        <v>419</v>
      </c>
      <c r="C38" s="304">
        <v>7</v>
      </c>
      <c r="F38" s="20"/>
    </row>
    <row r="39" spans="1:6">
      <c r="A39" s="2" t="s">
        <v>678</v>
      </c>
      <c r="B39" s="9" t="s">
        <v>663</v>
      </c>
      <c r="C39" s="304">
        <v>150</v>
      </c>
      <c r="F39" s="20"/>
    </row>
    <row r="40" spans="1:6">
      <c r="A40" s="2" t="s">
        <v>678</v>
      </c>
      <c r="B40" s="9" t="s">
        <v>664</v>
      </c>
      <c r="C40" s="304"/>
      <c r="F40" s="20"/>
    </row>
    <row r="41" spans="1:6" ht="25.5">
      <c r="A41" s="2" t="s">
        <v>678</v>
      </c>
      <c r="B41" s="236" t="s">
        <v>268</v>
      </c>
      <c r="C41" s="304"/>
      <c r="F41" s="20"/>
    </row>
    <row r="42" spans="1:6" ht="25.5">
      <c r="A42" s="2" t="s">
        <v>678</v>
      </c>
      <c r="B42" s="236" t="s">
        <v>269</v>
      </c>
      <c r="C42" s="304">
        <v>6</v>
      </c>
      <c r="F42" s="20"/>
    </row>
    <row r="43" spans="1:6">
      <c r="A43" s="2" t="s">
        <v>678</v>
      </c>
      <c r="B43" s="235" t="s">
        <v>270</v>
      </c>
      <c r="C43" s="304"/>
      <c r="F43" s="20"/>
    </row>
    <row r="45" spans="1:6" s="254" customFormat="1" ht="15.75">
      <c r="A45" s="252"/>
      <c r="B45" s="262" t="s">
        <v>665</v>
      </c>
      <c r="C45" s="263"/>
      <c r="D45" s="263"/>
      <c r="E45" s="263"/>
      <c r="F45" s="263"/>
    </row>
    <row r="46" spans="1:6" s="254" customFormat="1">
      <c r="A46" s="252"/>
      <c r="B46" s="1216" t="s">
        <v>640</v>
      </c>
      <c r="C46" s="1216"/>
      <c r="D46" s="1216"/>
      <c r="E46" s="1216"/>
      <c r="F46" s="1216"/>
    </row>
    <row r="47" spans="1:6" s="254" customFormat="1">
      <c r="A47" s="264"/>
      <c r="B47" s="263"/>
      <c r="C47" s="263"/>
      <c r="D47" s="263"/>
      <c r="E47" s="263"/>
      <c r="F47" s="263"/>
    </row>
    <row r="48" spans="1:6" s="254" customFormat="1">
      <c r="A48" s="252"/>
      <c r="B48" s="1217" t="s">
        <v>947</v>
      </c>
      <c r="C48" s="1218"/>
      <c r="D48" s="265"/>
      <c r="E48" s="265"/>
      <c r="F48" s="265"/>
    </row>
    <row r="49" spans="1:6" s="254" customFormat="1">
      <c r="A49" s="252"/>
      <c r="B49" s="265"/>
      <c r="C49" s="265"/>
      <c r="D49" s="265"/>
      <c r="E49" s="265"/>
      <c r="F49" s="265"/>
    </row>
    <row r="50" spans="1:6" s="254" customFormat="1" ht="42.75" customHeight="1">
      <c r="A50" s="252"/>
      <c r="B50" s="1216" t="s">
        <v>271</v>
      </c>
      <c r="C50" s="1216"/>
      <c r="D50" s="1216"/>
      <c r="E50" s="1216"/>
      <c r="F50" s="265"/>
    </row>
    <row r="51" spans="1:6" s="254" customFormat="1">
      <c r="A51" s="252"/>
      <c r="B51" s="263"/>
      <c r="C51" s="263"/>
      <c r="D51" s="263"/>
      <c r="E51" s="263"/>
      <c r="F51" s="265"/>
    </row>
    <row r="52" spans="1:6" s="254" customFormat="1">
      <c r="A52" s="252"/>
      <c r="B52" s="266" t="s">
        <v>272</v>
      </c>
      <c r="C52" s="263"/>
      <c r="D52" s="263"/>
      <c r="E52" s="263"/>
      <c r="F52" s="265"/>
    </row>
    <row r="53" spans="1:6" s="254" customFormat="1" ht="48" customHeight="1">
      <c r="A53" s="252"/>
      <c r="B53" s="1216" t="s">
        <v>273</v>
      </c>
      <c r="C53" s="1216"/>
      <c r="D53" s="1216"/>
      <c r="E53" s="1216"/>
      <c r="F53" s="1216"/>
    </row>
    <row r="54" spans="1:6" s="254" customFormat="1" ht="38.25" customHeight="1">
      <c r="A54" s="257" t="s">
        <v>679</v>
      </c>
      <c r="B54" s="1210" t="s">
        <v>274</v>
      </c>
      <c r="C54" s="1211"/>
      <c r="D54" s="1211"/>
      <c r="E54" s="1210"/>
      <c r="F54" s="267"/>
    </row>
    <row r="55" spans="1:6" s="254" customFormat="1" ht="65.25" customHeight="1">
      <c r="A55" s="257" t="s">
        <v>680</v>
      </c>
      <c r="B55" s="1212" t="s">
        <v>275</v>
      </c>
      <c r="C55" s="1213"/>
      <c r="D55" s="1213"/>
      <c r="E55" s="1214"/>
      <c r="F55" s="267"/>
    </row>
    <row r="56" spans="1:6" s="254" customFormat="1" ht="35.25" customHeight="1">
      <c r="A56" s="257" t="s">
        <v>681</v>
      </c>
      <c r="B56" s="1137" t="s">
        <v>276</v>
      </c>
      <c r="C56" s="1215"/>
      <c r="D56" s="1215"/>
      <c r="E56" s="1138"/>
      <c r="F56" s="267">
        <f>F54-F55</f>
        <v>0</v>
      </c>
    </row>
    <row r="57" spans="1:6" s="254" customFormat="1" ht="36" customHeight="1">
      <c r="A57" s="257" t="s">
        <v>682</v>
      </c>
      <c r="B57" s="1137" t="s">
        <v>278</v>
      </c>
      <c r="C57" s="1215"/>
      <c r="D57" s="1215"/>
      <c r="E57" s="1138"/>
      <c r="F57" s="267"/>
    </row>
    <row r="58" spans="1:6" s="254" customFormat="1" ht="35.25" customHeight="1">
      <c r="A58" s="257" t="s">
        <v>683</v>
      </c>
      <c r="B58" s="1137" t="s">
        <v>279</v>
      </c>
      <c r="C58" s="1215"/>
      <c r="D58" s="1215"/>
      <c r="E58" s="1138"/>
      <c r="F58" s="267"/>
    </row>
    <row r="59" spans="1:6" s="254" customFormat="1" ht="38.25" customHeight="1">
      <c r="A59" s="257" t="s">
        <v>684</v>
      </c>
      <c r="B59" s="1212" t="s">
        <v>280</v>
      </c>
      <c r="C59" s="1213"/>
      <c r="D59" s="1213"/>
      <c r="E59" s="1214"/>
      <c r="F59" s="267"/>
    </row>
    <row r="60" spans="1:6" s="254" customFormat="1" ht="26.25" customHeight="1">
      <c r="A60" s="257" t="s">
        <v>685</v>
      </c>
      <c r="B60" s="1137" t="s">
        <v>948</v>
      </c>
      <c r="C60" s="1215"/>
      <c r="D60" s="1215"/>
      <c r="E60" s="1138"/>
      <c r="F60" s="267">
        <f>SUM(F57:F59)</f>
        <v>0</v>
      </c>
    </row>
    <row r="61" spans="1:6" s="254" customFormat="1" ht="25.5" customHeight="1">
      <c r="A61" s="257" t="s">
        <v>380</v>
      </c>
      <c r="B61" s="1137" t="s">
        <v>277</v>
      </c>
      <c r="C61" s="1215"/>
      <c r="D61" s="1215"/>
      <c r="E61" s="1138"/>
      <c r="F61" s="268" t="e">
        <f>F60/F56</f>
        <v>#DIV/0!</v>
      </c>
    </row>
    <row r="62" spans="1:6" s="254" customFormat="1" ht="27.75" customHeight="1">
      <c r="A62" s="252"/>
      <c r="B62" s="263"/>
      <c r="C62" s="263"/>
      <c r="D62" s="263"/>
      <c r="E62" s="263"/>
      <c r="F62" s="265"/>
    </row>
    <row r="63" spans="1:6" s="254" customFormat="1" ht="30.75" customHeight="1">
      <c r="A63" s="252"/>
      <c r="B63" s="269" t="s">
        <v>641</v>
      </c>
      <c r="C63" s="265"/>
      <c r="D63" s="265"/>
      <c r="E63" s="265"/>
      <c r="F63" s="265"/>
    </row>
    <row r="64" spans="1:6" s="254" customFormat="1" ht="42" customHeight="1">
      <c r="A64" s="252"/>
      <c r="B64" s="1216" t="s">
        <v>642</v>
      </c>
      <c r="C64" s="1216"/>
      <c r="D64" s="1216"/>
      <c r="E64" s="1216"/>
      <c r="F64" s="1216"/>
    </row>
    <row r="65" spans="1:6" s="254" customFormat="1" ht="37.5" customHeight="1">
      <c r="A65" s="257" t="s">
        <v>679</v>
      </c>
      <c r="B65" s="1210" t="s">
        <v>643</v>
      </c>
      <c r="C65" s="1211"/>
      <c r="D65" s="1211"/>
      <c r="E65" s="1210"/>
      <c r="F65" s="267"/>
    </row>
    <row r="66" spans="1:6" s="254" customFormat="1" ht="57.75" customHeight="1">
      <c r="A66" s="257" t="s">
        <v>680</v>
      </c>
      <c r="B66" s="1212" t="s">
        <v>644</v>
      </c>
      <c r="C66" s="1213"/>
      <c r="D66" s="1213"/>
      <c r="E66" s="1214"/>
      <c r="F66" s="267"/>
    </row>
    <row r="67" spans="1:6" s="254" customFormat="1" ht="31.5" customHeight="1">
      <c r="A67" s="257" t="s">
        <v>681</v>
      </c>
      <c r="B67" s="1137" t="s">
        <v>645</v>
      </c>
      <c r="C67" s="1215"/>
      <c r="D67" s="1215"/>
      <c r="E67" s="1138"/>
      <c r="F67" s="267">
        <f>F65-F66</f>
        <v>0</v>
      </c>
    </row>
    <row r="68" spans="1:6" s="254" customFormat="1" ht="39.75" customHeight="1">
      <c r="A68" s="257" t="s">
        <v>682</v>
      </c>
      <c r="B68" s="1137" t="s">
        <v>647</v>
      </c>
      <c r="C68" s="1215"/>
      <c r="D68" s="1215"/>
      <c r="E68" s="1138"/>
      <c r="F68" s="267"/>
    </row>
    <row r="69" spans="1:6" s="254" customFormat="1" ht="27" customHeight="1">
      <c r="A69" s="257" t="s">
        <v>683</v>
      </c>
      <c r="B69" s="1137" t="s">
        <v>648</v>
      </c>
      <c r="C69" s="1215"/>
      <c r="D69" s="1215"/>
      <c r="E69" s="1138"/>
      <c r="F69" s="267"/>
    </row>
    <row r="70" spans="1:6" s="254" customFormat="1" ht="41.25" customHeight="1">
      <c r="A70" s="257" t="s">
        <v>684</v>
      </c>
      <c r="B70" s="1212" t="s">
        <v>649</v>
      </c>
      <c r="C70" s="1213"/>
      <c r="D70" s="1213"/>
      <c r="E70" s="1214"/>
      <c r="F70" s="267"/>
    </row>
    <row r="71" spans="1:6" s="254" customFormat="1" ht="26.25" customHeight="1">
      <c r="A71" s="257" t="s">
        <v>685</v>
      </c>
      <c r="B71" s="1137" t="s">
        <v>948</v>
      </c>
      <c r="C71" s="1215"/>
      <c r="D71" s="1215"/>
      <c r="E71" s="1138"/>
      <c r="F71" s="267">
        <f>SUM(F68:F70)</f>
        <v>0</v>
      </c>
    </row>
    <row r="72" spans="1:6" s="254" customFormat="1" ht="25.5" customHeight="1">
      <c r="A72" s="257" t="s">
        <v>380</v>
      </c>
      <c r="B72" s="1137" t="s">
        <v>646</v>
      </c>
      <c r="C72" s="1215"/>
      <c r="D72" s="1215"/>
      <c r="E72" s="1138"/>
      <c r="F72" s="268" t="e">
        <f>F71/F67</f>
        <v>#DIV/0!</v>
      </c>
    </row>
    <row r="73" spans="1:6" s="254" customFormat="1" ht="27.75" customHeight="1">
      <c r="A73" s="252"/>
      <c r="F73" s="255"/>
    </row>
    <row r="74" spans="1:6" s="254" customFormat="1" ht="30.75" customHeight="1">
      <c r="A74" s="252"/>
      <c r="B74" s="253" t="s">
        <v>173</v>
      </c>
      <c r="F74" s="255"/>
    </row>
    <row r="75" spans="1:6" s="254" customFormat="1" ht="14.25" customHeight="1">
      <c r="A75" s="252"/>
      <c r="F75" s="255"/>
    </row>
    <row r="76" spans="1:6" s="254" customFormat="1" ht="27" customHeight="1">
      <c r="A76" s="252"/>
      <c r="B76" s="987" t="s">
        <v>281</v>
      </c>
      <c r="C76" s="987"/>
      <c r="D76" s="987"/>
      <c r="E76" s="987"/>
      <c r="F76" s="255"/>
    </row>
    <row r="77" spans="1:6" s="254" customFormat="1">
      <c r="A77" s="252"/>
      <c r="F77" s="255"/>
    </row>
    <row r="78" spans="1:6" s="254" customFormat="1">
      <c r="A78" s="252"/>
      <c r="B78" s="256" t="s">
        <v>282</v>
      </c>
      <c r="F78" s="255"/>
    </row>
    <row r="79" spans="1:6" s="254" customFormat="1" ht="17.25" customHeight="1">
      <c r="A79" s="257" t="s">
        <v>667</v>
      </c>
      <c r="B79" s="986" t="s">
        <v>283</v>
      </c>
      <c r="C79" s="986"/>
      <c r="D79" s="986"/>
      <c r="E79" s="986"/>
      <c r="F79" s="258"/>
    </row>
    <row r="80" spans="1:6" s="254" customFormat="1" ht="57" customHeight="1">
      <c r="A80" s="259" t="s">
        <v>949</v>
      </c>
      <c r="B80" s="986" t="s">
        <v>284</v>
      </c>
      <c r="C80" s="986"/>
      <c r="D80" s="986"/>
      <c r="E80" s="986"/>
      <c r="F80" s="258"/>
    </row>
    <row r="81" spans="1:6" s="254" customFormat="1" ht="30.75" customHeight="1">
      <c r="A81" s="259" t="s">
        <v>950</v>
      </c>
      <c r="B81" s="986" t="s">
        <v>285</v>
      </c>
      <c r="C81" s="986"/>
      <c r="D81" s="986"/>
      <c r="E81" s="986"/>
      <c r="F81" s="258">
        <f>F79-F80</f>
        <v>0</v>
      </c>
    </row>
    <row r="82" spans="1:6" s="254" customFormat="1" ht="23.25" customHeight="1">
      <c r="A82" s="259" t="s">
        <v>951</v>
      </c>
      <c r="B82" s="986" t="s">
        <v>958</v>
      </c>
      <c r="C82" s="986"/>
      <c r="D82" s="986"/>
      <c r="E82" s="986"/>
      <c r="F82" s="258"/>
    </row>
    <row r="83" spans="1:6" s="254" customFormat="1" ht="21.75" customHeight="1">
      <c r="A83" s="257" t="s">
        <v>952</v>
      </c>
      <c r="B83" s="986" t="s">
        <v>959</v>
      </c>
      <c r="C83" s="986"/>
      <c r="D83" s="986"/>
      <c r="E83" s="986"/>
      <c r="F83" s="258"/>
    </row>
    <row r="84" spans="1:6" s="254" customFormat="1" ht="24.75" customHeight="1">
      <c r="A84" s="257" t="s">
        <v>953</v>
      </c>
      <c r="B84" s="986" t="s">
        <v>960</v>
      </c>
      <c r="C84" s="986"/>
      <c r="D84" s="986"/>
      <c r="E84" s="986"/>
      <c r="F84" s="258"/>
    </row>
    <row r="85" spans="1:6" s="254" customFormat="1" ht="30" customHeight="1">
      <c r="A85" s="257" t="s">
        <v>954</v>
      </c>
      <c r="B85" s="986" t="s">
        <v>961</v>
      </c>
      <c r="C85" s="986"/>
      <c r="D85" s="986"/>
      <c r="E85" s="986"/>
      <c r="F85" s="258"/>
    </row>
    <row r="86" spans="1:6" s="254" customFormat="1">
      <c r="A86" s="257" t="s">
        <v>955</v>
      </c>
      <c r="B86" s="986" t="s">
        <v>962</v>
      </c>
      <c r="C86" s="986"/>
      <c r="D86" s="986"/>
      <c r="E86" s="986"/>
      <c r="F86" s="258"/>
    </row>
    <row r="87" spans="1:6" s="254" customFormat="1">
      <c r="A87" s="257" t="s">
        <v>956</v>
      </c>
      <c r="B87" s="986" t="s">
        <v>963</v>
      </c>
      <c r="C87" s="986"/>
      <c r="D87" s="986"/>
      <c r="E87" s="986"/>
      <c r="F87" s="258"/>
    </row>
    <row r="88" spans="1:6" s="254" customFormat="1">
      <c r="A88" s="257" t="s">
        <v>957</v>
      </c>
      <c r="B88" s="986" t="s">
        <v>964</v>
      </c>
      <c r="C88" s="986"/>
      <c r="D88" s="986"/>
      <c r="E88" s="986"/>
      <c r="F88" s="258"/>
    </row>
    <row r="89" spans="1:6" s="254" customFormat="1" ht="25.5" customHeight="1">
      <c r="A89" s="257"/>
      <c r="B89" s="260"/>
      <c r="C89" s="260"/>
      <c r="D89" s="260"/>
      <c r="E89" s="260"/>
      <c r="F89" s="261"/>
    </row>
    <row r="90" spans="1:6" s="254" customFormat="1">
      <c r="A90" s="252"/>
      <c r="B90" s="256" t="s">
        <v>650</v>
      </c>
      <c r="F90" s="255"/>
    </row>
    <row r="91" spans="1:6" s="254" customFormat="1" ht="18.75" customHeight="1">
      <c r="A91" s="257" t="s">
        <v>667</v>
      </c>
      <c r="B91" s="986" t="s">
        <v>651</v>
      </c>
      <c r="C91" s="986"/>
      <c r="D91" s="986"/>
      <c r="E91" s="986"/>
      <c r="F91" s="258"/>
    </row>
    <row r="92" spans="1:6" s="254" customFormat="1" ht="53.25" customHeight="1">
      <c r="A92" s="259" t="s">
        <v>949</v>
      </c>
      <c r="B92" s="986" t="s">
        <v>20</v>
      </c>
      <c r="C92" s="986"/>
      <c r="D92" s="986"/>
      <c r="E92" s="986"/>
      <c r="F92" s="258"/>
    </row>
    <row r="93" spans="1:6" s="254" customFormat="1" ht="30" customHeight="1">
      <c r="A93" s="259" t="s">
        <v>950</v>
      </c>
      <c r="B93" s="986" t="s">
        <v>652</v>
      </c>
      <c r="C93" s="986"/>
      <c r="D93" s="986"/>
      <c r="E93" s="986"/>
      <c r="F93" s="258">
        <f>F91-F92</f>
        <v>0</v>
      </c>
    </row>
    <row r="94" spans="1:6" s="254" customFormat="1">
      <c r="A94" s="259" t="s">
        <v>951</v>
      </c>
      <c r="B94" s="986" t="s">
        <v>958</v>
      </c>
      <c r="C94" s="986"/>
      <c r="D94" s="986"/>
      <c r="E94" s="986"/>
      <c r="F94" s="258"/>
    </row>
    <row r="95" spans="1:6" s="254" customFormat="1">
      <c r="A95" s="257" t="s">
        <v>952</v>
      </c>
      <c r="B95" s="986" t="s">
        <v>959</v>
      </c>
      <c r="C95" s="986"/>
      <c r="D95" s="986"/>
      <c r="E95" s="986"/>
      <c r="F95" s="258"/>
    </row>
    <row r="96" spans="1:6" s="254" customFormat="1" ht="23.25" customHeight="1">
      <c r="A96" s="257" t="s">
        <v>953</v>
      </c>
      <c r="B96" s="986" t="s">
        <v>960</v>
      </c>
      <c r="C96" s="986"/>
      <c r="D96" s="986"/>
      <c r="E96" s="986"/>
      <c r="F96" s="258"/>
    </row>
    <row r="97" spans="1:6" s="254" customFormat="1" ht="27.75" customHeight="1">
      <c r="A97" s="257" t="s">
        <v>954</v>
      </c>
      <c r="B97" s="986" t="s">
        <v>961</v>
      </c>
      <c r="C97" s="986"/>
      <c r="D97" s="986"/>
      <c r="E97" s="986"/>
      <c r="F97" s="258"/>
    </row>
    <row r="98" spans="1:6" s="254" customFormat="1">
      <c r="A98" s="257" t="s">
        <v>955</v>
      </c>
      <c r="B98" s="986" t="s">
        <v>962</v>
      </c>
      <c r="C98" s="986"/>
      <c r="D98" s="986"/>
      <c r="E98" s="986"/>
      <c r="F98" s="258"/>
    </row>
    <row r="99" spans="1:6" s="254" customFormat="1">
      <c r="A99" s="257" t="s">
        <v>956</v>
      </c>
      <c r="B99" s="986" t="s">
        <v>963</v>
      </c>
      <c r="C99" s="986"/>
      <c r="D99" s="986"/>
      <c r="E99" s="986"/>
      <c r="F99" s="258"/>
    </row>
    <row r="100" spans="1:6" s="254" customFormat="1">
      <c r="A100" s="257" t="s">
        <v>957</v>
      </c>
      <c r="B100" s="986" t="s">
        <v>964</v>
      </c>
      <c r="C100" s="986"/>
      <c r="D100" s="986"/>
      <c r="E100" s="986"/>
      <c r="F100" s="258"/>
    </row>
    <row r="101" spans="1:6" s="254" customFormat="1" ht="24.75" customHeight="1">
      <c r="A101" s="252"/>
    </row>
    <row r="102" spans="1:6" s="254" customFormat="1">
      <c r="A102" s="252"/>
      <c r="B102" s="253" t="s">
        <v>666</v>
      </c>
    </row>
    <row r="103" spans="1:6" s="254" customFormat="1" ht="78.75" customHeight="1">
      <c r="A103" s="252"/>
      <c r="B103" s="1136" t="s">
        <v>286</v>
      </c>
      <c r="C103" s="1136"/>
      <c r="D103" s="1136"/>
      <c r="E103" s="1136"/>
      <c r="F103" s="1136"/>
    </row>
    <row r="104" spans="1:6" s="254" customFormat="1" ht="59.25" customHeight="1">
      <c r="A104" s="257" t="s">
        <v>965</v>
      </c>
      <c r="B104" s="986" t="s">
        <v>287</v>
      </c>
      <c r="C104" s="986"/>
      <c r="D104" s="986"/>
      <c r="E104" s="986"/>
      <c r="F104" s="270"/>
    </row>
    <row r="107" spans="1:6" ht="65.25" customHeight="1"/>
    <row r="108" spans="1:6" ht="51.75" customHeight="1"/>
  </sheetData>
  <sheetProtection password="CA0F" sheet="1" objects="1" scenarios="1"/>
  <mergeCells count="61">
    <mergeCell ref="B19:E19"/>
    <mergeCell ref="B88:E88"/>
    <mergeCell ref="B84:E84"/>
    <mergeCell ref="B85:E85"/>
    <mergeCell ref="B86:E86"/>
    <mergeCell ref="B87:E87"/>
    <mergeCell ref="B58:E58"/>
    <mergeCell ref="B59:E59"/>
    <mergeCell ref="B60:E60"/>
    <mergeCell ref="B61:E61"/>
    <mergeCell ref="B65:E65"/>
    <mergeCell ref="B46:F46"/>
    <mergeCell ref="B20:E20"/>
    <mergeCell ref="B22:F22"/>
    <mergeCell ref="B23:C23"/>
    <mergeCell ref="B24:C24"/>
    <mergeCell ref="A1:F1"/>
    <mergeCell ref="B3:F3"/>
    <mergeCell ref="C4:D4"/>
    <mergeCell ref="E4:F4"/>
    <mergeCell ref="B18:E18"/>
    <mergeCell ref="B25:C25"/>
    <mergeCell ref="B26:C26"/>
    <mergeCell ref="B27:C27"/>
    <mergeCell ref="B28:C28"/>
    <mergeCell ref="B29:C29"/>
    <mergeCell ref="B30:C30"/>
    <mergeCell ref="B31:C31"/>
    <mergeCell ref="B71:E71"/>
    <mergeCell ref="B48:C48"/>
    <mergeCell ref="B64:F64"/>
    <mergeCell ref="B50:E50"/>
    <mergeCell ref="B53:F53"/>
    <mergeCell ref="B54:E54"/>
    <mergeCell ref="B55:E55"/>
    <mergeCell ref="B56:E56"/>
    <mergeCell ref="B57:E57"/>
    <mergeCell ref="B66:E66"/>
    <mergeCell ref="B67:E67"/>
    <mergeCell ref="B69:E69"/>
    <mergeCell ref="B68:E68"/>
    <mergeCell ref="B70:E70"/>
    <mergeCell ref="B72:E72"/>
    <mergeCell ref="B91:E91"/>
    <mergeCell ref="B76:E76"/>
    <mergeCell ref="B79:E79"/>
    <mergeCell ref="B80:E80"/>
    <mergeCell ref="B81:E81"/>
    <mergeCell ref="B82:E82"/>
    <mergeCell ref="B83:E83"/>
    <mergeCell ref="B92:E92"/>
    <mergeCell ref="B93:E93"/>
    <mergeCell ref="B94:E94"/>
    <mergeCell ref="B95:E95"/>
    <mergeCell ref="B100:E100"/>
    <mergeCell ref="B104:E104"/>
    <mergeCell ref="B96:E96"/>
    <mergeCell ref="B97:E97"/>
    <mergeCell ref="B98:E98"/>
    <mergeCell ref="B99:E99"/>
    <mergeCell ref="B103:F103"/>
  </mergeCells>
  <phoneticPr fontId="0" type="noConversion"/>
  <pageMargins left="0.75" right="0.75" top="1" bottom="1" header="0.5" footer="0.5"/>
  <pageSetup orientation="portrait" r:id="rId1"/>
  <headerFooter alignWithMargins="0">
    <oddHeader>&amp;CCommon Data Set 2008-09</oddHeader>
    <oddFooter>&amp;C&amp;A&amp;RPage &amp;P</oddFooter>
  </headerFooter>
  <drawing r:id="rId2"/>
</worksheet>
</file>

<file path=xl/worksheets/sheet16.xml><?xml version="1.0" encoding="utf-8"?>
<worksheet xmlns="http://schemas.openxmlformats.org/spreadsheetml/2006/main" xmlns:r="http://schemas.openxmlformats.org/officeDocument/2006/relationships">
  <sheetPr>
    <tabColor rgb="FF7030A0"/>
  </sheetPr>
  <dimension ref="A1:I108"/>
  <sheetViews>
    <sheetView workbookViewId="0">
      <selection sqref="A1:F1"/>
    </sheetView>
  </sheetViews>
  <sheetFormatPr defaultRowHeight="12.75"/>
  <cols>
    <col min="1" max="1" width="4.42578125" style="1" customWidth="1"/>
    <col min="2" max="2" width="27.85546875" customWidth="1"/>
    <col min="3" max="3" width="12.42578125" customWidth="1"/>
    <col min="4" max="4" width="14.7109375" customWidth="1"/>
    <col min="5" max="6" width="15.42578125" customWidth="1"/>
  </cols>
  <sheetData>
    <row r="1" spans="1:9" ht="39" customHeight="1">
      <c r="A1" s="1229" t="s">
        <v>1193</v>
      </c>
      <c r="B1" s="1229"/>
      <c r="C1" s="1229"/>
      <c r="D1" s="1229"/>
      <c r="E1" s="1229"/>
      <c r="F1" s="1229"/>
    </row>
    <row r="3" spans="1:9" ht="50.25" customHeight="1">
      <c r="A3" s="2" t="s">
        <v>676</v>
      </c>
      <c r="B3" s="963" t="s">
        <v>264</v>
      </c>
      <c r="C3" s="964"/>
      <c r="D3" s="964"/>
      <c r="E3" s="964"/>
      <c r="F3" s="964"/>
    </row>
    <row r="4" spans="1:9">
      <c r="A4" s="2" t="s">
        <v>676</v>
      </c>
      <c r="B4" s="66"/>
      <c r="C4" s="965" t="s">
        <v>107</v>
      </c>
      <c r="D4" s="965"/>
      <c r="E4" s="965" t="s">
        <v>108</v>
      </c>
      <c r="F4" s="965"/>
      <c r="G4" s="301" t="s">
        <v>1120</v>
      </c>
      <c r="H4" s="301" t="s">
        <v>1121</v>
      </c>
      <c r="I4" s="301" t="s">
        <v>1122</v>
      </c>
    </row>
    <row r="5" spans="1:9">
      <c r="A5" s="2" t="s">
        <v>676</v>
      </c>
      <c r="B5" s="90"/>
      <c r="C5" s="12" t="s">
        <v>109</v>
      </c>
      <c r="D5" s="12" t="s">
        <v>110</v>
      </c>
      <c r="E5" s="12" t="s">
        <v>109</v>
      </c>
      <c r="F5" s="12" t="s">
        <v>110</v>
      </c>
    </row>
    <row r="6" spans="1:9">
      <c r="A6" s="2" t="s">
        <v>676</v>
      </c>
      <c r="B6" s="13" t="s">
        <v>111</v>
      </c>
      <c r="C6" s="14"/>
      <c r="D6" s="14"/>
      <c r="E6" s="14"/>
      <c r="F6" s="14"/>
      <c r="G6" s="39"/>
    </row>
    <row r="7" spans="1:9" ht="25.5">
      <c r="A7" s="2" t="s">
        <v>676</v>
      </c>
      <c r="B7" s="15" t="s">
        <v>112</v>
      </c>
      <c r="C7" s="70">
        <f>'B CAS'!C7+'B CAPS'!C7+'B GS'!C7</f>
        <v>281</v>
      </c>
      <c r="D7" s="70">
        <f>'B CAS'!D7+'B CAPS'!D7+'B GS'!D7</f>
        <v>366</v>
      </c>
      <c r="E7" s="70">
        <f>'B CAS'!E7+'B CAPS'!E7+'B GS'!E7</f>
        <v>13</v>
      </c>
      <c r="F7" s="70">
        <f>'B CAS'!F7+'B CAPS'!F7+'B GS'!F7</f>
        <v>34</v>
      </c>
      <c r="G7" s="581">
        <f>'B CAS'!G7+'B CAPS'!G7+'B GS'!G7</f>
        <v>647</v>
      </c>
      <c r="H7" s="582">
        <f>'B CAS'!H7+'B CAPS'!H7+'B GS'!H7</f>
        <v>47</v>
      </c>
      <c r="I7" s="582">
        <f>'B CAS'!I7+'B CAPS'!I7+'B GS'!I7</f>
        <v>694</v>
      </c>
    </row>
    <row r="8" spans="1:9">
      <c r="A8" s="2" t="s">
        <v>676</v>
      </c>
      <c r="B8" s="11" t="s">
        <v>113</v>
      </c>
      <c r="C8" s="70">
        <f>'B CAS'!C8+'B CAPS'!C8+'B GS'!C8</f>
        <v>54</v>
      </c>
      <c r="D8" s="70">
        <f>'B CAS'!D8+'B CAPS'!D8+'B GS'!D8</f>
        <v>42</v>
      </c>
      <c r="E8" s="70">
        <f>'B CAS'!E8+'B CAPS'!E8+'B GS'!E8</f>
        <v>18</v>
      </c>
      <c r="F8" s="70">
        <f>'B CAS'!F8+'B CAPS'!F8+'B GS'!F8</f>
        <v>41</v>
      </c>
      <c r="G8" s="581">
        <f>'B CAS'!G8+'B CAPS'!G8+'B GS'!G8</f>
        <v>96</v>
      </c>
      <c r="H8" s="582">
        <f>'B CAS'!H8+'B CAPS'!H8+'B GS'!H8</f>
        <v>59</v>
      </c>
      <c r="I8" s="582">
        <f>'B CAS'!I8+'B CAPS'!I8+'B GS'!I8</f>
        <v>155</v>
      </c>
    </row>
    <row r="9" spans="1:9">
      <c r="A9" s="2" t="s">
        <v>676</v>
      </c>
      <c r="B9" s="11" t="s">
        <v>114</v>
      </c>
      <c r="C9" s="70">
        <f>'B CAS'!C9+'B CAPS'!C9+'B GS'!C9</f>
        <v>765</v>
      </c>
      <c r="D9" s="70">
        <f>'B CAS'!D9+'B CAPS'!D9+'B GS'!D9</f>
        <v>1184</v>
      </c>
      <c r="E9" s="70">
        <f>'B CAS'!E9+'B CAPS'!E9+'B GS'!E9</f>
        <v>160</v>
      </c>
      <c r="F9" s="70">
        <f>'B CAS'!F9+'B CAPS'!F9+'B GS'!F9</f>
        <v>377</v>
      </c>
      <c r="G9" s="581">
        <f>'B CAS'!G9+'B CAPS'!G9+'B GS'!G9</f>
        <v>1949</v>
      </c>
      <c r="H9" s="582">
        <f>'B CAS'!H9+'B CAPS'!H9+'B GS'!H9</f>
        <v>537</v>
      </c>
      <c r="I9" s="582">
        <f>'B CAS'!I9+'B CAPS'!I9+'B GS'!I9</f>
        <v>2486</v>
      </c>
    </row>
    <row r="10" spans="1:9">
      <c r="A10" s="2" t="s">
        <v>676</v>
      </c>
      <c r="B10" s="16" t="s">
        <v>115</v>
      </c>
      <c r="C10" s="71">
        <f>'B CAS'!C10+'B CAPS'!C10+'B GS'!C10</f>
        <v>1100</v>
      </c>
      <c r="D10" s="71">
        <f>'B CAS'!D10+'B CAPS'!D10+'B GS'!D10</f>
        <v>1592</v>
      </c>
      <c r="E10" s="71">
        <f>'B CAS'!E10+'B CAPS'!E10+'B GS'!E10</f>
        <v>191</v>
      </c>
      <c r="F10" s="71">
        <f>'B CAS'!F10+'B CAPS'!F10+'B GS'!F10</f>
        <v>452</v>
      </c>
      <c r="G10" s="581">
        <f>'B CAS'!G10+'B CAPS'!G10+'B GS'!G10</f>
        <v>2692</v>
      </c>
      <c r="H10" s="582">
        <f>'B CAS'!H10+'B CAPS'!H10+'B GS'!H10</f>
        <v>643</v>
      </c>
      <c r="I10" s="582">
        <f>'B CAS'!I10+'B CAPS'!I10+'B GS'!I10</f>
        <v>3335</v>
      </c>
    </row>
    <row r="11" spans="1:9" ht="25.5">
      <c r="A11" s="2" t="s">
        <v>676</v>
      </c>
      <c r="B11" s="15" t="s">
        <v>995</v>
      </c>
      <c r="C11" s="70">
        <f>'B CAS'!C11+'B CAPS'!C11+'B GS'!C11</f>
        <v>31</v>
      </c>
      <c r="D11" s="70">
        <f>'B CAS'!D11+'B CAPS'!D11+'B GS'!D11</f>
        <v>50</v>
      </c>
      <c r="E11" s="70">
        <f>'B CAS'!E11+'B CAPS'!E11+'B GS'!E11</f>
        <v>0</v>
      </c>
      <c r="F11" s="70">
        <f>'B CAS'!F11+'B CAPS'!F11+'B GS'!F11</f>
        <v>5</v>
      </c>
      <c r="G11" s="581">
        <f>'B CAS'!G11+'B CAPS'!G11+'B GS'!G11</f>
        <v>81</v>
      </c>
      <c r="H11" s="582">
        <f>'B CAS'!H11+'B CAPS'!H11+'B GS'!H11</f>
        <v>5</v>
      </c>
      <c r="I11" s="582">
        <f>'B CAS'!I11+'B CAPS'!I11+'B GS'!I11</f>
        <v>86</v>
      </c>
    </row>
    <row r="12" spans="1:9">
      <c r="A12" s="2" t="s">
        <v>676</v>
      </c>
      <c r="B12" s="16" t="s">
        <v>996</v>
      </c>
      <c r="C12" s="71">
        <f>'B CAS'!C12+'B CAPS'!C12+'B GS'!C12</f>
        <v>1131</v>
      </c>
      <c r="D12" s="71">
        <f>'B CAS'!D12+'B CAPS'!D12+'B GS'!D12</f>
        <v>1642</v>
      </c>
      <c r="E12" s="71">
        <f>'B CAS'!E12+'B CAPS'!E12+'B GS'!E12</f>
        <v>191</v>
      </c>
      <c r="F12" s="71">
        <f>'B CAS'!F12+'B CAPS'!F12+'B GS'!F12</f>
        <v>457</v>
      </c>
      <c r="G12" s="581">
        <f>'B CAS'!G12+'B CAPS'!G12+'B GS'!G12</f>
        <v>2773</v>
      </c>
      <c r="H12" s="582">
        <f>'B CAS'!H12+'B CAPS'!H12+'B GS'!H12</f>
        <v>648</v>
      </c>
      <c r="I12" s="582">
        <f>'B CAS'!I12+'B CAPS'!I12+'B GS'!I12</f>
        <v>3421</v>
      </c>
    </row>
    <row r="13" spans="1:9">
      <c r="A13" s="2" t="s">
        <v>676</v>
      </c>
      <c r="B13" s="13" t="s">
        <v>535</v>
      </c>
      <c r="C13" s="72"/>
      <c r="D13" s="72"/>
      <c r="E13" s="72"/>
      <c r="F13" s="72"/>
      <c r="G13" s="581">
        <f>'B CAS'!G13+'B CAPS'!G13+'B GS'!G13</f>
        <v>0</v>
      </c>
      <c r="H13" s="582">
        <f>'B CAS'!H13+'B CAPS'!H13+'B GS'!H13</f>
        <v>0</v>
      </c>
      <c r="I13" s="582">
        <f>'B CAS'!I13+'B CAPS'!I13+'B GS'!I13</f>
        <v>0</v>
      </c>
    </row>
    <row r="14" spans="1:9">
      <c r="A14" s="2" t="s">
        <v>676</v>
      </c>
      <c r="B14" s="18" t="s">
        <v>536</v>
      </c>
      <c r="C14" s="70">
        <f>'B CAS'!C14+'B CAPS'!C14+'B GS'!C14</f>
        <v>54</v>
      </c>
      <c r="D14" s="70">
        <f>'B CAS'!D14+'B CAPS'!D14+'B GS'!D14</f>
        <v>114</v>
      </c>
      <c r="E14" s="70">
        <f>'B CAS'!E14+'B CAPS'!E14+'B GS'!E14</f>
        <v>9</v>
      </c>
      <c r="F14" s="70">
        <f>'B CAS'!F14+'B CAPS'!F14+'B GS'!F14</f>
        <v>12</v>
      </c>
      <c r="G14" s="581">
        <f>'B CAS'!G14+'B CAPS'!G14+'B GS'!G14</f>
        <v>168</v>
      </c>
      <c r="H14" s="582">
        <f>'B CAS'!H14+'B CAPS'!H14+'B GS'!H14</f>
        <v>21</v>
      </c>
      <c r="I14" s="582">
        <f>'B CAS'!I14+'B CAPS'!I14+'B GS'!I14</f>
        <v>189</v>
      </c>
    </row>
    <row r="15" spans="1:9">
      <c r="A15" s="2" t="s">
        <v>676</v>
      </c>
      <c r="B15" s="18" t="s">
        <v>114</v>
      </c>
      <c r="C15" s="70">
        <f>'B CAS'!C15+'B CAPS'!C15+'B GS'!C15</f>
        <v>161</v>
      </c>
      <c r="D15" s="70">
        <f>'B CAS'!D15+'B CAPS'!D15+'B GS'!D15</f>
        <v>311</v>
      </c>
      <c r="E15" s="70">
        <f>'B CAS'!E15+'B CAPS'!E15+'B GS'!E15</f>
        <v>94</v>
      </c>
      <c r="F15" s="70">
        <f>'B CAS'!F15+'B CAPS'!F15+'B GS'!F15</f>
        <v>193</v>
      </c>
      <c r="G15" s="581">
        <f>'B CAS'!G15+'B CAPS'!G15+'B GS'!G15</f>
        <v>472</v>
      </c>
      <c r="H15" s="582">
        <f>'B CAS'!H15+'B CAPS'!H15+'B GS'!H15</f>
        <v>287</v>
      </c>
      <c r="I15" s="582">
        <f>'B CAS'!I15+'B CAPS'!I15+'B GS'!I15</f>
        <v>759</v>
      </c>
    </row>
    <row r="16" spans="1:9" ht="25.5">
      <c r="A16" s="2" t="s">
        <v>676</v>
      </c>
      <c r="B16" s="17" t="s">
        <v>537</v>
      </c>
      <c r="C16" s="70">
        <f>'B CAS'!C16+'B CAPS'!C16+'B GS'!C16</f>
        <v>0</v>
      </c>
      <c r="D16" s="70">
        <f>'B CAS'!D16+'B CAPS'!D16+'B GS'!D16</f>
        <v>0</v>
      </c>
      <c r="E16" s="70">
        <f>'B CAS'!E16+'B CAPS'!E16+'B GS'!E16</f>
        <v>1</v>
      </c>
      <c r="F16" s="70">
        <f>'B CAS'!F16+'B CAPS'!F16+'B GS'!F16</f>
        <v>0</v>
      </c>
      <c r="G16" s="581">
        <f>'B CAS'!G16+'B CAPS'!G16+'B GS'!G16</f>
        <v>0</v>
      </c>
      <c r="H16" s="582">
        <f>'B CAS'!H16+'B CAPS'!H16+'B GS'!H16</f>
        <v>1</v>
      </c>
      <c r="I16" s="582">
        <f>'B CAS'!I16+'B CAPS'!I16+'B GS'!I16</f>
        <v>1</v>
      </c>
    </row>
    <row r="17" spans="1:9">
      <c r="A17" s="2" t="s">
        <v>676</v>
      </c>
      <c r="B17" s="16" t="s">
        <v>538</v>
      </c>
      <c r="C17" s="73">
        <f>'B CAS'!C17+'B CAPS'!C17+'B GS'!C17</f>
        <v>215</v>
      </c>
      <c r="D17" s="73">
        <f>'B CAS'!D17+'B CAPS'!D17+'B GS'!D17</f>
        <v>425</v>
      </c>
      <c r="E17" s="73">
        <f>'B CAS'!E17+'B CAPS'!E17+'B GS'!E17</f>
        <v>104</v>
      </c>
      <c r="F17" s="73">
        <f>'B CAS'!F17+'B CAPS'!F17+'B GS'!F17</f>
        <v>205</v>
      </c>
      <c r="G17" s="581">
        <f>'B CAS'!G17+'B CAPS'!G17+'B GS'!G17</f>
        <v>640</v>
      </c>
      <c r="H17" s="582">
        <f>'B CAS'!H17+'B CAPS'!H17+'B GS'!H17</f>
        <v>309</v>
      </c>
      <c r="I17" s="582">
        <f>'B CAS'!I17+'B CAPS'!I17+'B GS'!I17</f>
        <v>949</v>
      </c>
    </row>
    <row r="18" spans="1:9">
      <c r="A18" s="2" t="s">
        <v>676</v>
      </c>
      <c r="B18" s="966" t="s">
        <v>539</v>
      </c>
      <c r="C18" s="966"/>
      <c r="D18" s="966"/>
      <c r="E18" s="966"/>
      <c r="F18" s="886">
        <f>'B CAS'!F18+'B CAPS'!F18+'B GS'!F18</f>
        <v>3421</v>
      </c>
      <c r="G18" s="580"/>
      <c r="H18" s="580"/>
      <c r="I18" s="580"/>
    </row>
    <row r="19" spans="1:9">
      <c r="A19" s="2" t="s">
        <v>676</v>
      </c>
      <c r="B19" s="1225" t="s">
        <v>265</v>
      </c>
      <c r="C19" s="1225"/>
      <c r="D19" s="1225"/>
      <c r="E19" s="1225"/>
      <c r="F19" s="79">
        <f>'B CAS'!F19+'B CAPS'!F19+'B GS'!F19</f>
        <v>949</v>
      </c>
      <c r="G19" s="580"/>
      <c r="H19" s="580"/>
      <c r="I19" s="580"/>
    </row>
    <row r="20" spans="1:9">
      <c r="A20" s="2" t="s">
        <v>676</v>
      </c>
      <c r="B20" s="968" t="s">
        <v>540</v>
      </c>
      <c r="C20" s="968"/>
      <c r="D20" s="968"/>
      <c r="E20" s="968"/>
      <c r="F20" s="80">
        <f>'B CAS'!F20+'B CAPS'!F20+'B GS'!F20</f>
        <v>4370</v>
      </c>
      <c r="G20" s="580"/>
      <c r="H20" s="580"/>
      <c r="I20" s="580"/>
    </row>
    <row r="22" spans="1:9" ht="62.25" customHeight="1">
      <c r="A22" s="2" t="s">
        <v>677</v>
      </c>
      <c r="B22" s="969" t="s">
        <v>266</v>
      </c>
      <c r="C22" s="970"/>
      <c r="D22" s="970"/>
      <c r="E22" s="970"/>
      <c r="F22" s="970"/>
    </row>
    <row r="23" spans="1:9" ht="60">
      <c r="A23" s="2" t="s">
        <v>677</v>
      </c>
      <c r="B23" s="971"/>
      <c r="C23" s="971"/>
      <c r="D23" s="101" t="s">
        <v>541</v>
      </c>
      <c r="E23" s="101" t="s">
        <v>989</v>
      </c>
      <c r="F23" s="578" t="s">
        <v>675</v>
      </c>
    </row>
    <row r="24" spans="1:9">
      <c r="A24" s="2" t="s">
        <v>677</v>
      </c>
      <c r="B24" s="972" t="s">
        <v>542</v>
      </c>
      <c r="C24" s="972"/>
      <c r="D24" s="70">
        <f>'B CAS'!D24+'B CAPS'!D24+'B GS'!D24</f>
        <v>1</v>
      </c>
      <c r="E24" s="70">
        <f>'B CAS'!E24+'B CAPS'!E24+'B GS'!E24</f>
        <v>12</v>
      </c>
      <c r="F24" s="326">
        <f>'B CAS'!F24+'B CAPS'!F24+'B GS'!F24</f>
        <v>12</v>
      </c>
    </row>
    <row r="25" spans="1:9">
      <c r="A25" s="2" t="s">
        <v>677</v>
      </c>
      <c r="B25" s="972" t="s">
        <v>653</v>
      </c>
      <c r="C25" s="972"/>
      <c r="D25" s="70">
        <f>'B CAS'!D25+'B CAPS'!D25+'B GS'!D25</f>
        <v>10</v>
      </c>
      <c r="E25" s="70">
        <f>'B CAS'!E25+'B CAPS'!E25+'B GS'!E25</f>
        <v>121</v>
      </c>
      <c r="F25" s="326">
        <f>'B CAS'!F25+'B CAPS'!F25+'B GS'!F25</f>
        <v>121</v>
      </c>
    </row>
    <row r="26" spans="1:9" ht="54" customHeight="1">
      <c r="A26" s="2" t="s">
        <v>677</v>
      </c>
      <c r="B26" s="972" t="s">
        <v>435</v>
      </c>
      <c r="C26" s="972"/>
      <c r="D26" s="70">
        <f>'B CAS'!D26+'B CAPS'!D26+'B GS'!D26</f>
        <v>5</v>
      </c>
      <c r="E26" s="70">
        <f>'B CAS'!E26+'B CAPS'!E26+'B GS'!E26</f>
        <v>11</v>
      </c>
      <c r="F26" s="326">
        <f>'B CAS'!F26+'B CAPS'!F26+'B GS'!F26</f>
        <v>11</v>
      </c>
    </row>
    <row r="27" spans="1:9">
      <c r="A27" s="2" t="s">
        <v>677</v>
      </c>
      <c r="B27" s="972" t="s">
        <v>654</v>
      </c>
      <c r="C27" s="972"/>
      <c r="D27" s="70">
        <f>'B CAS'!D27+'B CAPS'!D27+'B GS'!D27</f>
        <v>17</v>
      </c>
      <c r="E27" s="70">
        <f>'B CAS'!E27+'B CAPS'!E27+'B GS'!E27</f>
        <v>69</v>
      </c>
      <c r="F27" s="326">
        <f>'B CAS'!F27+'B CAPS'!F27+'B GS'!F27</f>
        <v>70</v>
      </c>
    </row>
    <row r="28" spans="1:9">
      <c r="A28" s="2" t="s">
        <v>677</v>
      </c>
      <c r="B28" s="972" t="s">
        <v>655</v>
      </c>
      <c r="C28" s="972"/>
      <c r="D28" s="70">
        <f>'B CAS'!D28+'B CAPS'!D28+'B GS'!D28</f>
        <v>7</v>
      </c>
      <c r="E28" s="70">
        <f>'B CAS'!E28+'B CAPS'!E28+'B GS'!E28</f>
        <v>48</v>
      </c>
      <c r="F28" s="326">
        <f>'B CAS'!F28+'B CAPS'!F28+'B GS'!F28</f>
        <v>48</v>
      </c>
    </row>
    <row r="29" spans="1:9">
      <c r="A29" s="2" t="s">
        <v>677</v>
      </c>
      <c r="B29" s="972" t="s">
        <v>656</v>
      </c>
      <c r="C29" s="972"/>
      <c r="D29" s="70">
        <f>'B CAS'!D29+'B CAPS'!D29+'B GS'!D29</f>
        <v>577</v>
      </c>
      <c r="E29" s="70">
        <f>'B CAS'!E29+'B CAPS'!E29+'B GS'!E29</f>
        <v>2745</v>
      </c>
      <c r="F29" s="326">
        <f>'B CAS'!F29+'B CAPS'!F29+'B GS'!F29</f>
        <v>2825</v>
      </c>
    </row>
    <row r="30" spans="1:9">
      <c r="A30" s="2" t="s">
        <v>677</v>
      </c>
      <c r="B30" s="972" t="s">
        <v>657</v>
      </c>
      <c r="C30" s="972"/>
      <c r="D30" s="70">
        <f>'B CAS'!D30+'B CAPS'!D30+'B GS'!D30</f>
        <v>77</v>
      </c>
      <c r="E30" s="70">
        <f>'B CAS'!E30+'B CAPS'!E30+'B GS'!E30</f>
        <v>329</v>
      </c>
      <c r="F30" s="326">
        <f>'B CAS'!F30+'B CAPS'!F30+'B GS'!F30</f>
        <v>334</v>
      </c>
    </row>
    <row r="31" spans="1:9">
      <c r="A31" s="2" t="s">
        <v>677</v>
      </c>
      <c r="B31" s="973" t="s">
        <v>658</v>
      </c>
      <c r="C31" s="973"/>
      <c r="D31" s="75">
        <f>'B CAS'!D31+'B CAPS'!D31+'B GS'!D31</f>
        <v>694</v>
      </c>
      <c r="E31" s="75">
        <f>'B CAS'!E31+'B CAPS'!E31+'B GS'!E31</f>
        <v>3335</v>
      </c>
      <c r="F31" s="418">
        <f>'B CAS'!F31+'B CAPS'!F31+'B GS'!F31</f>
        <v>3421</v>
      </c>
    </row>
    <row r="33" spans="1:6" ht="15.75">
      <c r="B33" s="19" t="s">
        <v>659</v>
      </c>
    </row>
    <row r="34" spans="1:6">
      <c r="A34" s="2" t="s">
        <v>678</v>
      </c>
      <c r="B34" s="3" t="s">
        <v>267</v>
      </c>
      <c r="F34" s="20"/>
    </row>
    <row r="35" spans="1:6">
      <c r="A35" s="2" t="s">
        <v>678</v>
      </c>
      <c r="B35" s="9" t="s">
        <v>660</v>
      </c>
      <c r="C35" s="70">
        <f>'B CAS'!C35+'B CAPS'!C35+'B GS'!C35</f>
        <v>0</v>
      </c>
      <c r="F35" s="20"/>
    </row>
    <row r="36" spans="1:6">
      <c r="A36" s="2" t="s">
        <v>678</v>
      </c>
      <c r="B36" s="9" t="s">
        <v>661</v>
      </c>
      <c r="C36" s="70">
        <f>'B CAS'!C36+'B CAPS'!C36+'B GS'!C36</f>
        <v>6</v>
      </c>
      <c r="F36" s="20"/>
    </row>
    <row r="37" spans="1:6">
      <c r="A37" s="2" t="s">
        <v>678</v>
      </c>
      <c r="B37" s="9" t="s">
        <v>662</v>
      </c>
      <c r="C37" s="70">
        <f>'B CAS'!C37+'B CAPS'!C37+'B GS'!C37</f>
        <v>899</v>
      </c>
      <c r="F37" s="20"/>
    </row>
    <row r="38" spans="1:6">
      <c r="A38" s="2" t="s">
        <v>678</v>
      </c>
      <c r="B38" s="9" t="s">
        <v>419</v>
      </c>
      <c r="C38" s="70">
        <f>'B CAS'!C38+'B CAPS'!C38+'B GS'!C38</f>
        <v>2</v>
      </c>
      <c r="F38" s="20"/>
    </row>
    <row r="39" spans="1:6">
      <c r="A39" s="2" t="s">
        <v>678</v>
      </c>
      <c r="B39" s="9" t="s">
        <v>663</v>
      </c>
      <c r="C39" s="70">
        <f>'B CAS'!C39+'B CAPS'!C39+'B GS'!C39</f>
        <v>264</v>
      </c>
      <c r="F39" s="20"/>
    </row>
    <row r="40" spans="1:6">
      <c r="A40" s="2" t="s">
        <v>678</v>
      </c>
      <c r="B40" s="9" t="s">
        <v>664</v>
      </c>
      <c r="C40" s="70">
        <f>'B CAS'!C40+'B CAPS'!C40+'B GS'!C40</f>
        <v>11</v>
      </c>
      <c r="F40" s="20"/>
    </row>
    <row r="41" spans="1:6" ht="25.5">
      <c r="A41" s="2" t="s">
        <v>678</v>
      </c>
      <c r="B41" s="236" t="s">
        <v>268</v>
      </c>
      <c r="C41" s="70">
        <f>'B CAS'!C41+'B CAPS'!C41+'B GS'!C41</f>
        <v>4</v>
      </c>
      <c r="F41" s="20"/>
    </row>
    <row r="42" spans="1:6" ht="25.5">
      <c r="A42" s="2" t="s">
        <v>678</v>
      </c>
      <c r="B42" s="236" t="s">
        <v>269</v>
      </c>
      <c r="C42" s="70">
        <f>'B CAS'!C42+'B CAPS'!C42+'B GS'!C42</f>
        <v>0</v>
      </c>
      <c r="F42" s="20"/>
    </row>
    <row r="43" spans="1:6">
      <c r="A43" s="2" t="s">
        <v>678</v>
      </c>
      <c r="B43" s="235" t="s">
        <v>270</v>
      </c>
      <c r="C43" s="70">
        <f>'B CAS'!C43+'B CAPS'!C43+'B GS'!C43</f>
        <v>0</v>
      </c>
      <c r="F43" s="20"/>
    </row>
    <row r="45" spans="1:6" ht="15.75">
      <c r="B45" s="21" t="s">
        <v>665</v>
      </c>
      <c r="C45" s="4"/>
      <c r="D45" s="4"/>
      <c r="E45" s="4"/>
      <c r="F45" s="4"/>
    </row>
    <row r="46" spans="1:6">
      <c r="B46" s="967" t="s">
        <v>640</v>
      </c>
      <c r="C46" s="967"/>
      <c r="D46" s="967"/>
      <c r="E46" s="967"/>
      <c r="F46" s="967"/>
    </row>
    <row r="47" spans="1:6">
      <c r="A47" s="6"/>
      <c r="B47" s="4"/>
      <c r="C47" s="4"/>
      <c r="D47" s="4"/>
      <c r="E47" s="4"/>
      <c r="F47" s="4"/>
    </row>
    <row r="48" spans="1:6">
      <c r="B48" s="975" t="s">
        <v>947</v>
      </c>
      <c r="C48" s="976"/>
      <c r="D48" s="22"/>
      <c r="E48" s="22"/>
      <c r="F48" s="22"/>
    </row>
    <row r="49" spans="1:6">
      <c r="A49" s="150"/>
      <c r="B49" s="151"/>
      <c r="C49" s="151"/>
      <c r="D49" s="151"/>
      <c r="E49" s="151"/>
      <c r="F49" s="151"/>
    </row>
    <row r="50" spans="1:6" ht="42.75" customHeight="1">
      <c r="A50" s="150"/>
      <c r="B50" s="974" t="s">
        <v>271</v>
      </c>
      <c r="C50" s="974"/>
      <c r="D50" s="974"/>
      <c r="E50" s="974"/>
      <c r="F50" s="151"/>
    </row>
    <row r="51" spans="1:6">
      <c r="A51" s="150"/>
      <c r="B51" s="149"/>
      <c r="C51" s="149"/>
      <c r="D51" s="149"/>
      <c r="E51" s="149"/>
      <c r="F51" s="151"/>
    </row>
    <row r="52" spans="1:6">
      <c r="A52" s="150"/>
      <c r="B52" s="153" t="s">
        <v>272</v>
      </c>
      <c r="C52" s="149"/>
      <c r="D52" s="149"/>
      <c r="E52" s="149"/>
      <c r="F52" s="151"/>
    </row>
    <row r="53" spans="1:6" s="152" customFormat="1" ht="48" customHeight="1">
      <c r="A53" s="1"/>
      <c r="B53" s="974" t="s">
        <v>273</v>
      </c>
      <c r="C53" s="967"/>
      <c r="D53" s="967"/>
      <c r="E53" s="967"/>
      <c r="F53" s="967"/>
    </row>
    <row r="54" spans="1:6" s="152" customFormat="1" ht="38.25" customHeight="1">
      <c r="A54" s="2" t="s">
        <v>679</v>
      </c>
      <c r="B54" s="977" t="s">
        <v>274</v>
      </c>
      <c r="C54" s="978"/>
      <c r="D54" s="978"/>
      <c r="E54" s="979"/>
      <c r="F54" s="70">
        <f>'B CAS'!F54+'B CAPS'!F54+'B GS'!F54</f>
        <v>664</v>
      </c>
    </row>
    <row r="55" spans="1:6" s="152" customFormat="1" ht="65.25" customHeight="1">
      <c r="A55" s="2" t="s">
        <v>680</v>
      </c>
      <c r="B55" s="980" t="s">
        <v>275</v>
      </c>
      <c r="C55" s="981"/>
      <c r="D55" s="981"/>
      <c r="E55" s="982"/>
      <c r="F55" s="70">
        <f>'B CAS'!F55+'B CAPS'!F55+'B GS'!F55</f>
        <v>1</v>
      </c>
    </row>
    <row r="56" spans="1:6" s="152" customFormat="1" ht="35.25" customHeight="1">
      <c r="A56" s="2" t="s">
        <v>681</v>
      </c>
      <c r="B56" s="983" t="s">
        <v>276</v>
      </c>
      <c r="C56" s="984"/>
      <c r="D56" s="984"/>
      <c r="E56" s="985"/>
      <c r="F56" s="74">
        <f>F54-F55</f>
        <v>663</v>
      </c>
    </row>
    <row r="57" spans="1:6" ht="36" customHeight="1">
      <c r="A57" s="2" t="s">
        <v>682</v>
      </c>
      <c r="B57" s="983" t="s">
        <v>278</v>
      </c>
      <c r="C57" s="984"/>
      <c r="D57" s="984"/>
      <c r="E57" s="985"/>
      <c r="F57" s="70">
        <f>'B CAS'!F57+'B CAPS'!F57+'B GS'!F57</f>
        <v>416</v>
      </c>
    </row>
    <row r="58" spans="1:6" ht="35.25" customHeight="1">
      <c r="A58" s="2" t="s">
        <v>683</v>
      </c>
      <c r="B58" s="983" t="s">
        <v>279</v>
      </c>
      <c r="C58" s="984"/>
      <c r="D58" s="984"/>
      <c r="E58" s="985"/>
      <c r="F58" s="70">
        <f>'B CAS'!F58+'B CAPS'!F58+'B GS'!F58</f>
        <v>67</v>
      </c>
    </row>
    <row r="59" spans="1:6" ht="38.25" customHeight="1">
      <c r="A59" s="2" t="s">
        <v>684</v>
      </c>
      <c r="B59" s="980" t="s">
        <v>280</v>
      </c>
      <c r="C59" s="981"/>
      <c r="D59" s="981"/>
      <c r="E59" s="982"/>
      <c r="F59" s="70">
        <f>'B CAS'!F59+'B CAPS'!F59+'B GS'!F59</f>
        <v>12</v>
      </c>
    </row>
    <row r="60" spans="1:6" ht="26.25" customHeight="1">
      <c r="A60" s="2" t="s">
        <v>685</v>
      </c>
      <c r="B60" s="983" t="s">
        <v>948</v>
      </c>
      <c r="C60" s="984"/>
      <c r="D60" s="984"/>
      <c r="E60" s="985"/>
      <c r="F60" s="74">
        <f>SUM(F57:F59)</f>
        <v>495</v>
      </c>
    </row>
    <row r="61" spans="1:6" ht="25.5" customHeight="1">
      <c r="A61" s="2" t="s">
        <v>380</v>
      </c>
      <c r="B61" s="983" t="s">
        <v>277</v>
      </c>
      <c r="C61" s="984"/>
      <c r="D61" s="984"/>
      <c r="E61" s="985"/>
      <c r="F61" s="77">
        <f>F60/F56</f>
        <v>0.74660633484162897</v>
      </c>
    </row>
    <row r="62" spans="1:6" ht="27.75" customHeight="1">
      <c r="A62" s="150"/>
      <c r="B62" s="149"/>
      <c r="C62" s="149"/>
      <c r="D62" s="149"/>
      <c r="E62" s="149"/>
      <c r="F62" s="151"/>
    </row>
    <row r="63" spans="1:6" ht="30.75" customHeight="1">
      <c r="A63" s="150"/>
      <c r="B63" s="154" t="s">
        <v>641</v>
      </c>
      <c r="C63" s="151"/>
      <c r="D63" s="151"/>
      <c r="E63" s="151"/>
      <c r="F63" s="151"/>
    </row>
    <row r="64" spans="1:6" ht="42" customHeight="1">
      <c r="B64" s="974" t="s">
        <v>642</v>
      </c>
      <c r="C64" s="967"/>
      <c r="D64" s="967"/>
      <c r="E64" s="967"/>
      <c r="F64" s="967"/>
    </row>
    <row r="65" spans="1:6" ht="37.5" customHeight="1">
      <c r="A65" s="2" t="s">
        <v>679</v>
      </c>
      <c r="B65" s="977" t="s">
        <v>643</v>
      </c>
      <c r="C65" s="978"/>
      <c r="D65" s="978"/>
      <c r="E65" s="979"/>
      <c r="F65" s="70">
        <f>'B CAS'!F65+'B CAPS'!F65+'B GS'!F65</f>
        <v>643</v>
      </c>
    </row>
    <row r="66" spans="1:6" s="152" customFormat="1" ht="57.75" customHeight="1">
      <c r="A66" s="2" t="s">
        <v>680</v>
      </c>
      <c r="B66" s="980" t="s">
        <v>644</v>
      </c>
      <c r="C66" s="981"/>
      <c r="D66" s="981"/>
      <c r="E66" s="982"/>
      <c r="F66" s="70">
        <f>'B CAS'!F66+'B CAPS'!F66+'B GS'!F66</f>
        <v>0</v>
      </c>
    </row>
    <row r="67" spans="1:6" s="152" customFormat="1" ht="31.5" customHeight="1">
      <c r="A67" s="2" t="s">
        <v>681</v>
      </c>
      <c r="B67" s="983" t="s">
        <v>645</v>
      </c>
      <c r="C67" s="984"/>
      <c r="D67" s="984"/>
      <c r="E67" s="985"/>
      <c r="F67" s="74">
        <f>F65-F66</f>
        <v>643</v>
      </c>
    </row>
    <row r="68" spans="1:6" ht="39.75" customHeight="1">
      <c r="A68" s="2" t="s">
        <v>682</v>
      </c>
      <c r="B68" s="983" t="s">
        <v>647</v>
      </c>
      <c r="C68" s="984"/>
      <c r="D68" s="984"/>
      <c r="E68" s="985"/>
      <c r="F68" s="70">
        <f>'B CAS'!F68+'B CAPS'!F68+'B GS'!F68</f>
        <v>441</v>
      </c>
    </row>
    <row r="69" spans="1:6" ht="27" customHeight="1">
      <c r="A69" s="2" t="s">
        <v>683</v>
      </c>
      <c r="B69" s="983" t="s">
        <v>648</v>
      </c>
      <c r="C69" s="984"/>
      <c r="D69" s="984"/>
      <c r="E69" s="985"/>
      <c r="F69" s="70">
        <f>'B CAS'!F69+'B CAPS'!F69+'B GS'!F69</f>
        <v>42</v>
      </c>
    </row>
    <row r="70" spans="1:6" ht="41.25" customHeight="1">
      <c r="A70" s="2" t="s">
        <v>684</v>
      </c>
      <c r="B70" s="980" t="s">
        <v>649</v>
      </c>
      <c r="C70" s="981"/>
      <c r="D70" s="981"/>
      <c r="E70" s="982"/>
      <c r="F70" s="70">
        <f>'B CAS'!F70+'B CAPS'!F70+'B GS'!F70</f>
        <v>6</v>
      </c>
    </row>
    <row r="71" spans="1:6" ht="26.25" customHeight="1">
      <c r="A71" s="2" t="s">
        <v>685</v>
      </c>
      <c r="B71" s="983" t="s">
        <v>948</v>
      </c>
      <c r="C71" s="984"/>
      <c r="D71" s="984"/>
      <c r="E71" s="985"/>
      <c r="F71" s="74">
        <f>SUM(F68:F70)</f>
        <v>489</v>
      </c>
    </row>
    <row r="72" spans="1:6" ht="25.5" customHeight="1">
      <c r="A72" s="2" t="s">
        <v>380</v>
      </c>
      <c r="B72" s="983" t="s">
        <v>646</v>
      </c>
      <c r="C72" s="984"/>
      <c r="D72" s="984"/>
      <c r="E72" s="985"/>
      <c r="F72" s="77">
        <f>F71/F67</f>
        <v>0.76049766718506995</v>
      </c>
    </row>
    <row r="73" spans="1:6" ht="27.75" customHeight="1">
      <c r="F73" s="78"/>
    </row>
    <row r="74" spans="1:6" s="254" customFormat="1" ht="30.75" customHeight="1">
      <c r="A74" s="252"/>
      <c r="B74" s="253" t="s">
        <v>173</v>
      </c>
      <c r="F74" s="255"/>
    </row>
    <row r="75" spans="1:6" s="254" customFormat="1" ht="14.25" customHeight="1">
      <c r="A75" s="252"/>
      <c r="F75" s="255"/>
    </row>
    <row r="76" spans="1:6" s="254" customFormat="1" ht="27" customHeight="1">
      <c r="A76" s="252"/>
      <c r="B76" s="987" t="s">
        <v>281</v>
      </c>
      <c r="C76" s="987"/>
      <c r="D76" s="987"/>
      <c r="E76" s="987"/>
      <c r="F76" s="255"/>
    </row>
    <row r="77" spans="1:6" s="254" customFormat="1">
      <c r="A77" s="252"/>
      <c r="F77" s="255"/>
    </row>
    <row r="78" spans="1:6" s="254" customFormat="1">
      <c r="A78" s="252"/>
      <c r="B78" s="256" t="s">
        <v>282</v>
      </c>
      <c r="F78" s="255"/>
    </row>
    <row r="79" spans="1:6" s="254" customFormat="1" ht="17.25" customHeight="1">
      <c r="A79" s="257" t="s">
        <v>667</v>
      </c>
      <c r="B79" s="986" t="s">
        <v>283</v>
      </c>
      <c r="C79" s="986"/>
      <c r="D79" s="986"/>
      <c r="E79" s="986"/>
      <c r="F79" s="258"/>
    </row>
    <row r="80" spans="1:6" s="254" customFormat="1" ht="57" customHeight="1">
      <c r="A80" s="259" t="s">
        <v>949</v>
      </c>
      <c r="B80" s="986" t="s">
        <v>284</v>
      </c>
      <c r="C80" s="986"/>
      <c r="D80" s="986"/>
      <c r="E80" s="986"/>
      <c r="F80" s="258"/>
    </row>
    <row r="81" spans="1:6" s="254" customFormat="1" ht="30.75" customHeight="1">
      <c r="A81" s="259" t="s">
        <v>950</v>
      </c>
      <c r="B81" s="986" t="s">
        <v>285</v>
      </c>
      <c r="C81" s="986"/>
      <c r="D81" s="986"/>
      <c r="E81" s="986"/>
      <c r="F81" s="258">
        <f>F79-F80</f>
        <v>0</v>
      </c>
    </row>
    <row r="82" spans="1:6" s="254" customFormat="1" ht="23.25" customHeight="1">
      <c r="A82" s="259" t="s">
        <v>951</v>
      </c>
      <c r="B82" s="986" t="s">
        <v>958</v>
      </c>
      <c r="C82" s="986"/>
      <c r="D82" s="986"/>
      <c r="E82" s="986"/>
      <c r="F82" s="258"/>
    </row>
    <row r="83" spans="1:6" s="254" customFormat="1" ht="21.75" customHeight="1">
      <c r="A83" s="257" t="s">
        <v>952</v>
      </c>
      <c r="B83" s="986" t="s">
        <v>959</v>
      </c>
      <c r="C83" s="986"/>
      <c r="D83" s="986"/>
      <c r="E83" s="986"/>
      <c r="F83" s="258"/>
    </row>
    <row r="84" spans="1:6" s="254" customFormat="1" ht="24.75" customHeight="1">
      <c r="A84" s="257" t="s">
        <v>953</v>
      </c>
      <c r="B84" s="986" t="s">
        <v>960</v>
      </c>
      <c r="C84" s="986"/>
      <c r="D84" s="986"/>
      <c r="E84" s="986"/>
      <c r="F84" s="258"/>
    </row>
    <row r="85" spans="1:6" s="254" customFormat="1" ht="30" customHeight="1">
      <c r="A85" s="257" t="s">
        <v>954</v>
      </c>
      <c r="B85" s="986" t="s">
        <v>961</v>
      </c>
      <c r="C85" s="986"/>
      <c r="D85" s="986"/>
      <c r="E85" s="986"/>
      <c r="F85" s="258"/>
    </row>
    <row r="86" spans="1:6" s="254" customFormat="1">
      <c r="A86" s="257" t="s">
        <v>955</v>
      </c>
      <c r="B86" s="986" t="s">
        <v>962</v>
      </c>
      <c r="C86" s="986"/>
      <c r="D86" s="986"/>
      <c r="E86" s="986"/>
      <c r="F86" s="258"/>
    </row>
    <row r="87" spans="1:6" s="254" customFormat="1">
      <c r="A87" s="257" t="s">
        <v>956</v>
      </c>
      <c r="B87" s="986" t="s">
        <v>963</v>
      </c>
      <c r="C87" s="986"/>
      <c r="D87" s="986"/>
      <c r="E87" s="986"/>
      <c r="F87" s="258"/>
    </row>
    <row r="88" spans="1:6" s="254" customFormat="1">
      <c r="A88" s="257" t="s">
        <v>957</v>
      </c>
      <c r="B88" s="986" t="s">
        <v>964</v>
      </c>
      <c r="C88" s="986"/>
      <c r="D88" s="986"/>
      <c r="E88" s="986"/>
      <c r="F88" s="258"/>
    </row>
    <row r="89" spans="1:6" s="254" customFormat="1" ht="25.5" customHeight="1">
      <c r="A89" s="257"/>
      <c r="B89" s="260"/>
      <c r="C89" s="260"/>
      <c r="D89" s="260"/>
      <c r="E89" s="260"/>
      <c r="F89" s="261"/>
    </row>
    <row r="90" spans="1:6" s="254" customFormat="1">
      <c r="A90" s="252"/>
      <c r="B90" s="256" t="s">
        <v>650</v>
      </c>
      <c r="F90" s="255"/>
    </row>
    <row r="91" spans="1:6" s="254" customFormat="1" ht="18.75" customHeight="1">
      <c r="A91" s="257" t="s">
        <v>667</v>
      </c>
      <c r="B91" s="986" t="s">
        <v>651</v>
      </c>
      <c r="C91" s="986"/>
      <c r="D91" s="986"/>
      <c r="E91" s="986"/>
      <c r="F91" s="258"/>
    </row>
    <row r="92" spans="1:6" s="254" customFormat="1" ht="53.25" customHeight="1">
      <c r="A92" s="259" t="s">
        <v>949</v>
      </c>
      <c r="B92" s="986" t="s">
        <v>20</v>
      </c>
      <c r="C92" s="986"/>
      <c r="D92" s="986"/>
      <c r="E92" s="986"/>
      <c r="F92" s="258"/>
    </row>
    <row r="93" spans="1:6" s="254" customFormat="1" ht="30" customHeight="1">
      <c r="A93" s="259" t="s">
        <v>950</v>
      </c>
      <c r="B93" s="986" t="s">
        <v>652</v>
      </c>
      <c r="C93" s="986"/>
      <c r="D93" s="986"/>
      <c r="E93" s="986"/>
      <c r="F93" s="258">
        <f>F91-F92</f>
        <v>0</v>
      </c>
    </row>
    <row r="94" spans="1:6" s="254" customFormat="1">
      <c r="A94" s="259" t="s">
        <v>951</v>
      </c>
      <c r="B94" s="986" t="s">
        <v>958</v>
      </c>
      <c r="C94" s="986"/>
      <c r="D94" s="986"/>
      <c r="E94" s="986"/>
      <c r="F94" s="258"/>
    </row>
    <row r="95" spans="1:6" s="254" customFormat="1">
      <c r="A95" s="257" t="s">
        <v>952</v>
      </c>
      <c r="B95" s="986" t="s">
        <v>959</v>
      </c>
      <c r="C95" s="986"/>
      <c r="D95" s="986"/>
      <c r="E95" s="986"/>
      <c r="F95" s="258"/>
    </row>
    <row r="96" spans="1:6" s="254" customFormat="1" ht="23.25" customHeight="1">
      <c r="A96" s="257" t="s">
        <v>953</v>
      </c>
      <c r="B96" s="986" t="s">
        <v>960</v>
      </c>
      <c r="C96" s="986"/>
      <c r="D96" s="986"/>
      <c r="E96" s="986"/>
      <c r="F96" s="258"/>
    </row>
    <row r="97" spans="1:6" s="254" customFormat="1" ht="27.75" customHeight="1">
      <c r="A97" s="257" t="s">
        <v>954</v>
      </c>
      <c r="B97" s="986" t="s">
        <v>961</v>
      </c>
      <c r="C97" s="986"/>
      <c r="D97" s="986"/>
      <c r="E97" s="986"/>
      <c r="F97" s="258"/>
    </row>
    <row r="98" spans="1:6" s="254" customFormat="1">
      <c r="A98" s="257" t="s">
        <v>955</v>
      </c>
      <c r="B98" s="986" t="s">
        <v>962</v>
      </c>
      <c r="C98" s="986"/>
      <c r="D98" s="986"/>
      <c r="E98" s="986"/>
      <c r="F98" s="258"/>
    </row>
    <row r="99" spans="1:6" s="254" customFormat="1">
      <c r="A99" s="257" t="s">
        <v>956</v>
      </c>
      <c r="B99" s="986" t="s">
        <v>963</v>
      </c>
      <c r="C99" s="986"/>
      <c r="D99" s="986"/>
      <c r="E99" s="986"/>
      <c r="F99" s="258"/>
    </row>
    <row r="100" spans="1:6" s="254" customFormat="1">
      <c r="A100" s="257" t="s">
        <v>957</v>
      </c>
      <c r="B100" s="986" t="s">
        <v>964</v>
      </c>
      <c r="C100" s="986"/>
      <c r="D100" s="986"/>
      <c r="E100" s="986"/>
      <c r="F100" s="258"/>
    </row>
    <row r="101" spans="1:6" ht="24.75" customHeight="1"/>
    <row r="102" spans="1:6">
      <c r="B102" s="3" t="s">
        <v>666</v>
      </c>
    </row>
    <row r="103" spans="1:6" ht="78.75" customHeight="1">
      <c r="B103" s="989" t="s">
        <v>286</v>
      </c>
      <c r="C103" s="989"/>
      <c r="D103" s="989"/>
      <c r="E103" s="989"/>
      <c r="F103" s="989"/>
    </row>
    <row r="104" spans="1:6" ht="59.25" customHeight="1">
      <c r="A104" s="2" t="s">
        <v>965</v>
      </c>
      <c r="B104" s="988" t="s">
        <v>287</v>
      </c>
      <c r="C104" s="988"/>
      <c r="D104" s="988"/>
      <c r="E104" s="988"/>
      <c r="F104" s="579">
        <f>'B CAS'!F104+'B CAPS'!F104+'B GS'!F104</f>
        <v>0.84799999999999998</v>
      </c>
    </row>
    <row r="107" spans="1:6" ht="65.25" customHeight="1"/>
    <row r="108" spans="1:6" ht="51.75" customHeight="1"/>
  </sheetData>
  <sheetProtection password="CA0F" sheet="1" objects="1" scenarios="1"/>
  <mergeCells count="61">
    <mergeCell ref="B19:E19"/>
    <mergeCell ref="A1:F1"/>
    <mergeCell ref="B3:F3"/>
    <mergeCell ref="C4:D4"/>
    <mergeCell ref="E4:F4"/>
    <mergeCell ref="B18:E18"/>
    <mergeCell ref="B46:F46"/>
    <mergeCell ref="B20:E20"/>
    <mergeCell ref="B22:F22"/>
    <mergeCell ref="B23:C23"/>
    <mergeCell ref="B24:C24"/>
    <mergeCell ref="B25:C25"/>
    <mergeCell ref="B26:C26"/>
    <mergeCell ref="B27:C27"/>
    <mergeCell ref="B28:C28"/>
    <mergeCell ref="B29:C29"/>
    <mergeCell ref="B30:C30"/>
    <mergeCell ref="B31:C31"/>
    <mergeCell ref="B64:F64"/>
    <mergeCell ref="B48:C48"/>
    <mergeCell ref="B50:E50"/>
    <mergeCell ref="B53:F53"/>
    <mergeCell ref="B54:E54"/>
    <mergeCell ref="B55:E55"/>
    <mergeCell ref="B56:E56"/>
    <mergeCell ref="B57:E57"/>
    <mergeCell ref="B58:E58"/>
    <mergeCell ref="B59:E59"/>
    <mergeCell ref="B60:E60"/>
    <mergeCell ref="B61:E61"/>
    <mergeCell ref="B81:E81"/>
    <mergeCell ref="B65:E65"/>
    <mergeCell ref="B66:E66"/>
    <mergeCell ref="B67:E67"/>
    <mergeCell ref="B68:E68"/>
    <mergeCell ref="B69:E69"/>
    <mergeCell ref="B70:E70"/>
    <mergeCell ref="B71:E71"/>
    <mergeCell ref="B72:E72"/>
    <mergeCell ref="B76:E76"/>
    <mergeCell ref="B79:E79"/>
    <mergeCell ref="B80:E80"/>
    <mergeCell ref="B95:E95"/>
    <mergeCell ref="B82:E82"/>
    <mergeCell ref="B83:E83"/>
    <mergeCell ref="B84:E84"/>
    <mergeCell ref="B85:E85"/>
    <mergeCell ref="B86:E86"/>
    <mergeCell ref="B87:E87"/>
    <mergeCell ref="B88:E88"/>
    <mergeCell ref="B91:E91"/>
    <mergeCell ref="B92:E92"/>
    <mergeCell ref="B93:E93"/>
    <mergeCell ref="B94:E94"/>
    <mergeCell ref="B104:E104"/>
    <mergeCell ref="B96:E96"/>
    <mergeCell ref="B97:E97"/>
    <mergeCell ref="B98:E98"/>
    <mergeCell ref="B99:E99"/>
    <mergeCell ref="B100:E100"/>
    <mergeCell ref="B103:F103"/>
  </mergeCells>
  <pageMargins left="0.75" right="0.75" top="1" bottom="1" header="0.5" footer="0.5"/>
  <pageSetup orientation="portrait" r:id="rId1"/>
  <headerFooter alignWithMargins="0">
    <oddHeader>&amp;CCommon Data Set 2008-09</oddHeader>
    <oddFooter>&amp;C&amp;A&amp;RPage &amp;P</oddFooter>
  </headerFooter>
  <drawing r:id="rId2"/>
</worksheet>
</file>

<file path=xl/worksheets/sheet17.xml><?xml version="1.0" encoding="utf-8"?>
<worksheet xmlns="http://schemas.openxmlformats.org/spreadsheetml/2006/main" xmlns:r="http://schemas.openxmlformats.org/officeDocument/2006/relationships">
  <sheetPr>
    <tabColor rgb="FFFFFF00"/>
    <pageSetUpPr fitToPage="1"/>
  </sheetPr>
  <dimension ref="A1:K275"/>
  <sheetViews>
    <sheetView workbookViewId="0">
      <selection sqref="A1:F1"/>
    </sheetView>
  </sheetViews>
  <sheetFormatPr defaultRowHeight="12.75"/>
  <cols>
    <col min="1" max="1" width="4.42578125" style="1" customWidth="1"/>
    <col min="2" max="2" width="27" customWidth="1"/>
    <col min="3" max="6" width="14.7109375" customWidth="1"/>
  </cols>
  <sheetData>
    <row r="1" spans="1:6" s="426" customFormat="1" ht="18">
      <c r="A1" s="1240" t="s">
        <v>1054</v>
      </c>
      <c r="B1" s="1241"/>
      <c r="C1" s="1241"/>
      <c r="D1" s="1241"/>
      <c r="E1" s="1241"/>
      <c r="F1" s="1241"/>
    </row>
    <row r="2" spans="1:6" s="426" customFormat="1">
      <c r="A2" s="427"/>
      <c r="C2" s="428"/>
    </row>
    <row r="3" spans="1:6" s="426" customFormat="1" ht="15.75">
      <c r="A3" s="427"/>
      <c r="B3" s="429" t="s">
        <v>966</v>
      </c>
    </row>
    <row r="4" spans="1:6" s="428" customFormat="1" ht="93" customHeight="1">
      <c r="A4" s="546" t="s">
        <v>331</v>
      </c>
      <c r="B4" s="1071" t="s">
        <v>1128</v>
      </c>
      <c r="C4" s="1072"/>
      <c r="D4" s="1072"/>
      <c r="E4" s="1072"/>
      <c r="F4" s="1073"/>
    </row>
    <row r="5" spans="1:6" s="428" customFormat="1">
      <c r="A5" s="546" t="s">
        <v>331</v>
      </c>
      <c r="B5" s="1007" t="s">
        <v>880</v>
      </c>
      <c r="C5" s="1008"/>
      <c r="D5" s="1009"/>
      <c r="E5" s="431">
        <v>813</v>
      </c>
    </row>
    <row r="6" spans="1:6" s="428" customFormat="1">
      <c r="A6" s="546" t="s">
        <v>331</v>
      </c>
      <c r="B6" s="1074" t="s">
        <v>881</v>
      </c>
      <c r="C6" s="1075"/>
      <c r="D6" s="1076"/>
      <c r="E6" s="432">
        <v>1366</v>
      </c>
    </row>
    <row r="7" spans="1:6" s="428" customFormat="1">
      <c r="A7" s="546"/>
      <c r="B7" s="547"/>
      <c r="C7" s="548"/>
      <c r="D7" s="548"/>
      <c r="E7" s="434">
        <f>SUM(E5:E6)</f>
        <v>2179</v>
      </c>
    </row>
    <row r="8" spans="1:6" s="428" customFormat="1">
      <c r="A8" s="546"/>
      <c r="B8" s="547"/>
      <c r="C8" s="548"/>
      <c r="D8" s="548"/>
      <c r="E8" s="433"/>
    </row>
    <row r="9" spans="1:6" s="428" customFormat="1">
      <c r="A9" s="546" t="s">
        <v>331</v>
      </c>
      <c r="B9" s="1074" t="s">
        <v>882</v>
      </c>
      <c r="C9" s="1075"/>
      <c r="D9" s="1076"/>
      <c r="E9" s="432">
        <v>648</v>
      </c>
    </row>
    <row r="10" spans="1:6" s="428" customFormat="1">
      <c r="A10" s="546" t="s">
        <v>331</v>
      </c>
      <c r="B10" s="1074" t="s">
        <v>507</v>
      </c>
      <c r="C10" s="1075"/>
      <c r="D10" s="1076"/>
      <c r="E10" s="432">
        <v>1086</v>
      </c>
    </row>
    <row r="11" spans="1:6" s="428" customFormat="1">
      <c r="A11" s="546"/>
      <c r="B11" s="547"/>
      <c r="C11" s="549"/>
      <c r="D11" s="549"/>
      <c r="E11" s="434">
        <f>SUM(E9:E10)</f>
        <v>1734</v>
      </c>
    </row>
    <row r="12" spans="1:6" s="428" customFormat="1">
      <c r="A12" s="546"/>
      <c r="B12" s="547"/>
      <c r="C12" s="549"/>
      <c r="D12" s="549"/>
      <c r="E12" s="433"/>
    </row>
    <row r="13" spans="1:6" s="428" customFormat="1">
      <c r="A13" s="546" t="s">
        <v>331</v>
      </c>
      <c r="B13" s="1074" t="s">
        <v>497</v>
      </c>
      <c r="C13" s="1075"/>
      <c r="D13" s="1076"/>
      <c r="E13" s="432">
        <v>309</v>
      </c>
    </row>
    <row r="14" spans="1:6" s="428" customFormat="1">
      <c r="A14" s="546" t="s">
        <v>331</v>
      </c>
      <c r="B14" s="1077" t="s">
        <v>498</v>
      </c>
      <c r="C14" s="1075"/>
      <c r="D14" s="1076"/>
      <c r="E14" s="432">
        <v>3</v>
      </c>
    </row>
    <row r="15" spans="1:6" s="428" customFormat="1">
      <c r="A15" s="546"/>
      <c r="B15" s="547"/>
      <c r="C15" s="549"/>
      <c r="D15" s="549"/>
      <c r="E15" s="434">
        <f>SUM(E13:E14)</f>
        <v>312</v>
      </c>
    </row>
    <row r="16" spans="1:6" s="428" customFormat="1">
      <c r="A16" s="546"/>
      <c r="B16" s="547"/>
      <c r="C16" s="549"/>
      <c r="D16" s="549"/>
      <c r="E16" s="433"/>
    </row>
    <row r="17" spans="1:6" s="428" customFormat="1">
      <c r="A17" s="546" t="s">
        <v>331</v>
      </c>
      <c r="B17" s="1074" t="s">
        <v>499</v>
      </c>
      <c r="C17" s="1075"/>
      <c r="D17" s="1076"/>
      <c r="E17" s="432">
        <v>405</v>
      </c>
    </row>
    <row r="18" spans="1:6" s="428" customFormat="1">
      <c r="A18" s="546" t="s">
        <v>331</v>
      </c>
      <c r="B18" s="1077" t="s">
        <v>500</v>
      </c>
      <c r="C18" s="1075"/>
      <c r="D18" s="1076"/>
      <c r="E18" s="432">
        <v>10</v>
      </c>
    </row>
    <row r="19" spans="1:6" s="426" customFormat="1">
      <c r="A19" s="427"/>
      <c r="E19" s="436">
        <f>SUM(E17:E18)</f>
        <v>415</v>
      </c>
    </row>
    <row r="20" spans="1:6" s="426" customFormat="1">
      <c r="A20" s="427"/>
      <c r="E20" s="437">
        <f>SUM(E19,E15)</f>
        <v>727</v>
      </c>
      <c r="F20" s="438"/>
    </row>
    <row r="21" spans="1:6" s="426" customFormat="1">
      <c r="A21" s="427"/>
    </row>
    <row r="22" spans="1:6" s="426" customFormat="1" ht="29.25" customHeight="1">
      <c r="A22" s="439" t="s">
        <v>332</v>
      </c>
      <c r="B22" s="1054" t="s">
        <v>501</v>
      </c>
      <c r="C22" s="1078"/>
      <c r="D22" s="1078"/>
      <c r="E22" s="1078"/>
      <c r="F22" s="1056"/>
    </row>
    <row r="23" spans="1:6" s="426" customFormat="1">
      <c r="A23" s="439"/>
      <c r="B23" s="1041"/>
      <c r="C23" s="1042"/>
      <c r="D23" s="1042"/>
      <c r="E23" s="440" t="s">
        <v>197</v>
      </c>
      <c r="F23" s="440" t="s">
        <v>198</v>
      </c>
    </row>
    <row r="24" spans="1:6" s="426" customFormat="1">
      <c r="A24" s="439" t="s">
        <v>332</v>
      </c>
      <c r="B24" s="1058" t="s">
        <v>967</v>
      </c>
      <c r="C24" s="1058"/>
      <c r="D24" s="1058"/>
      <c r="E24" s="665" t="s">
        <v>1083</v>
      </c>
      <c r="F24" s="440"/>
    </row>
    <row r="25" spans="1:6" s="426" customFormat="1">
      <c r="A25" s="439" t="s">
        <v>332</v>
      </c>
      <c r="B25" s="1038" t="s">
        <v>289</v>
      </c>
      <c r="C25" s="1038"/>
      <c r="D25" s="1038"/>
      <c r="E25" s="666"/>
      <c r="F25" s="441"/>
    </row>
    <row r="26" spans="1:6" s="426" customFormat="1">
      <c r="A26" s="439" t="s">
        <v>332</v>
      </c>
      <c r="B26" s="1065" t="s">
        <v>1123</v>
      </c>
      <c r="C26" s="1066"/>
      <c r="D26" s="1067"/>
      <c r="E26" s="667">
        <v>43</v>
      </c>
      <c r="F26" s="441"/>
    </row>
    <row r="27" spans="1:6" s="426" customFormat="1">
      <c r="A27" s="439" t="s">
        <v>332</v>
      </c>
      <c r="B27" s="1068" t="s">
        <v>136</v>
      </c>
      <c r="C27" s="1068"/>
      <c r="D27" s="1068"/>
      <c r="E27" s="667">
        <v>43</v>
      </c>
      <c r="F27" s="441"/>
    </row>
    <row r="28" spans="1:6" s="426" customFormat="1">
      <c r="A28" s="439" t="s">
        <v>332</v>
      </c>
      <c r="B28" s="1068" t="s">
        <v>137</v>
      </c>
      <c r="C28" s="1068"/>
      <c r="D28" s="1068"/>
      <c r="E28" s="667">
        <v>10</v>
      </c>
    </row>
    <row r="29" spans="1:6" s="426" customFormat="1">
      <c r="A29" s="439" t="s">
        <v>332</v>
      </c>
      <c r="B29" s="443" t="s">
        <v>368</v>
      </c>
      <c r="C29" s="632"/>
      <c r="D29" s="632"/>
      <c r="E29" s="668" t="s">
        <v>198</v>
      </c>
    </row>
    <row r="30" spans="1:6" s="426" customFormat="1">
      <c r="A30" s="439" t="s">
        <v>332</v>
      </c>
      <c r="B30" s="1063" t="s">
        <v>369</v>
      </c>
      <c r="C30" s="1064"/>
      <c r="D30" s="632"/>
      <c r="E30" s="668"/>
    </row>
    <row r="31" spans="1:6" s="426" customFormat="1">
      <c r="A31" s="439" t="s">
        <v>332</v>
      </c>
      <c r="B31" s="1063" t="s">
        <v>370</v>
      </c>
      <c r="C31" s="1064"/>
      <c r="D31" s="632"/>
      <c r="E31" s="668" t="s">
        <v>198</v>
      </c>
    </row>
    <row r="32" spans="1:6" s="426" customFormat="1">
      <c r="A32" s="427"/>
      <c r="B32" s="635"/>
      <c r="C32" s="635"/>
      <c r="D32" s="635"/>
    </row>
    <row r="33" spans="1:6" s="426" customFormat="1" ht="15.75">
      <c r="A33" s="445"/>
      <c r="B33" s="429" t="s">
        <v>968</v>
      </c>
    </row>
    <row r="34" spans="1:6" s="426" customFormat="1">
      <c r="A34" s="439" t="s">
        <v>330</v>
      </c>
      <c r="B34" s="446" t="s">
        <v>420</v>
      </c>
    </row>
    <row r="35" spans="1:6" s="426" customFormat="1" ht="25.5" customHeight="1">
      <c r="A35" s="439" t="s">
        <v>330</v>
      </c>
      <c r="B35" s="1027" t="s">
        <v>969</v>
      </c>
      <c r="C35" s="1027"/>
      <c r="D35" s="665" t="s">
        <v>1081</v>
      </c>
      <c r="F35" s="441"/>
    </row>
    <row r="36" spans="1:6" s="426" customFormat="1" ht="24.75" customHeight="1">
      <c r="A36" s="439" t="s">
        <v>330</v>
      </c>
      <c r="B36" s="1026" t="s">
        <v>138</v>
      </c>
      <c r="C36" s="1027"/>
      <c r="D36" s="440"/>
      <c r="F36" s="441"/>
    </row>
    <row r="37" spans="1:6" s="426" customFormat="1" ht="12.75" customHeight="1">
      <c r="A37" s="439" t="s">
        <v>330</v>
      </c>
      <c r="B37" s="1027" t="s">
        <v>139</v>
      </c>
      <c r="C37" s="1027"/>
      <c r="D37" s="440"/>
      <c r="F37" s="441"/>
    </row>
    <row r="38" spans="1:6" s="426" customFormat="1">
      <c r="A38" s="427"/>
    </row>
    <row r="39" spans="1:6" s="426" customFormat="1" ht="29.25" customHeight="1">
      <c r="A39" s="439" t="s">
        <v>333</v>
      </c>
      <c r="B39" s="1061" t="s">
        <v>796</v>
      </c>
      <c r="C39" s="1061"/>
      <c r="D39" s="1061"/>
      <c r="E39" s="1061"/>
      <c r="F39" s="1056"/>
    </row>
    <row r="40" spans="1:6" s="426" customFormat="1">
      <c r="A40" s="439" t="s">
        <v>333</v>
      </c>
      <c r="B40" s="1027" t="s">
        <v>140</v>
      </c>
      <c r="C40" s="1027"/>
      <c r="D40" s="665" t="s">
        <v>1083</v>
      </c>
      <c r="F40" s="441"/>
    </row>
    <row r="41" spans="1:6" s="426" customFormat="1">
      <c r="A41" s="439" t="s">
        <v>333</v>
      </c>
      <c r="B41" s="1026" t="s">
        <v>141</v>
      </c>
      <c r="C41" s="1027"/>
      <c r="D41" s="440"/>
      <c r="F41" s="441"/>
    </row>
    <row r="42" spans="1:6" s="426" customFormat="1" ht="12.75" customHeight="1">
      <c r="A42" s="439" t="s">
        <v>333</v>
      </c>
      <c r="B42" s="1027" t="s">
        <v>142</v>
      </c>
      <c r="C42" s="1027"/>
      <c r="D42" s="440"/>
      <c r="F42" s="441"/>
    </row>
    <row r="43" spans="1:6" s="426" customFormat="1">
      <c r="A43" s="427"/>
    </row>
    <row r="44" spans="1:6" s="426" customFormat="1" ht="54.75" customHeight="1">
      <c r="A44" s="439" t="s">
        <v>334</v>
      </c>
      <c r="B44" s="1054" t="s">
        <v>325</v>
      </c>
      <c r="C44" s="1055"/>
      <c r="D44" s="1055"/>
      <c r="E44" s="1055"/>
      <c r="F44" s="1056"/>
    </row>
    <row r="45" spans="1:6" s="426" customFormat="1" ht="24">
      <c r="A45" s="439" t="s">
        <v>334</v>
      </c>
      <c r="B45" s="650"/>
      <c r="C45" s="447" t="s">
        <v>797</v>
      </c>
      <c r="D45" s="448" t="s">
        <v>798</v>
      </c>
      <c r="E45" s="449"/>
      <c r="F45" s="444"/>
    </row>
    <row r="46" spans="1:6" s="426" customFormat="1">
      <c r="A46" s="439" t="s">
        <v>334</v>
      </c>
      <c r="B46" s="450" t="s">
        <v>799</v>
      </c>
      <c r="C46" s="665">
        <v>14</v>
      </c>
      <c r="D46" s="669">
        <v>5</v>
      </c>
      <c r="F46" s="444"/>
    </row>
    <row r="47" spans="1:6" s="426" customFormat="1">
      <c r="A47" s="439" t="s">
        <v>334</v>
      </c>
      <c r="B47" s="450" t="s">
        <v>800</v>
      </c>
      <c r="C47" s="665">
        <v>4</v>
      </c>
      <c r="D47" s="669"/>
      <c r="F47" s="444"/>
    </row>
    <row r="48" spans="1:6" s="426" customFormat="1">
      <c r="A48" s="439" t="s">
        <v>334</v>
      </c>
      <c r="B48" s="450" t="s">
        <v>801</v>
      </c>
      <c r="C48" s="665">
        <v>3</v>
      </c>
      <c r="D48" s="669"/>
      <c r="F48" s="444"/>
    </row>
    <row r="49" spans="1:6" s="426" customFormat="1">
      <c r="A49" s="439" t="s">
        <v>334</v>
      </c>
      <c r="B49" s="450" t="s">
        <v>802</v>
      </c>
      <c r="C49" s="665">
        <v>3</v>
      </c>
      <c r="D49" s="669"/>
      <c r="F49" s="444"/>
    </row>
    <row r="50" spans="1:6" s="426" customFormat="1" ht="25.5">
      <c r="A50" s="439" t="s">
        <v>334</v>
      </c>
      <c r="B50" s="451" t="s">
        <v>421</v>
      </c>
      <c r="C50" s="665">
        <v>3</v>
      </c>
      <c r="D50" s="669"/>
      <c r="F50" s="444"/>
    </row>
    <row r="51" spans="1:6" s="426" customFormat="1">
      <c r="A51" s="439" t="s">
        <v>334</v>
      </c>
      <c r="B51" s="450" t="s">
        <v>803</v>
      </c>
      <c r="C51" s="665"/>
      <c r="D51" s="669">
        <v>2</v>
      </c>
      <c r="F51" s="444"/>
    </row>
    <row r="52" spans="1:6" s="426" customFormat="1">
      <c r="A52" s="439" t="s">
        <v>334</v>
      </c>
      <c r="B52" s="450" t="s">
        <v>804</v>
      </c>
      <c r="C52" s="665">
        <v>4</v>
      </c>
      <c r="D52" s="669"/>
      <c r="F52" s="444"/>
    </row>
    <row r="53" spans="1:6" s="426" customFormat="1">
      <c r="A53" s="439" t="s">
        <v>334</v>
      </c>
      <c r="B53" s="450" t="s">
        <v>805</v>
      </c>
      <c r="C53" s="665"/>
      <c r="D53" s="669">
        <v>1</v>
      </c>
      <c r="F53" s="444"/>
    </row>
    <row r="54" spans="1:6" s="426" customFormat="1" ht="13.5" thickBot="1">
      <c r="A54" s="439" t="s">
        <v>334</v>
      </c>
      <c r="B54" s="452" t="s">
        <v>806</v>
      </c>
      <c r="C54" s="665"/>
      <c r="D54" s="669"/>
      <c r="F54" s="444"/>
    </row>
    <row r="55" spans="1:6" s="426" customFormat="1" ht="13.5" thickBot="1">
      <c r="A55" s="439" t="s">
        <v>334</v>
      </c>
      <c r="B55" s="453" t="s">
        <v>945</v>
      </c>
      <c r="C55" s="669"/>
      <c r="D55" s="669">
        <v>1</v>
      </c>
      <c r="F55" s="444"/>
    </row>
    <row r="56" spans="1:6" s="426" customFormat="1" ht="13.5" thickBot="1">
      <c r="A56" s="439" t="s">
        <v>334</v>
      </c>
      <c r="B56" s="453" t="s">
        <v>946</v>
      </c>
      <c r="C56" s="669"/>
      <c r="D56" s="669">
        <v>1</v>
      </c>
      <c r="F56" s="444"/>
    </row>
    <row r="57" spans="1:6" s="426" customFormat="1">
      <c r="A57" s="439" t="s">
        <v>334</v>
      </c>
      <c r="B57" s="454" t="s">
        <v>326</v>
      </c>
      <c r="C57" s="665"/>
      <c r="D57" s="669"/>
      <c r="F57" s="444"/>
    </row>
    <row r="58" spans="1:6" s="426" customFormat="1">
      <c r="A58" s="427"/>
    </row>
    <row r="59" spans="1:6" s="426" customFormat="1" ht="15.75">
      <c r="A59" s="427"/>
      <c r="B59" s="455" t="s">
        <v>807</v>
      </c>
    </row>
    <row r="60" spans="1:6" s="426" customFormat="1" ht="38.25" customHeight="1">
      <c r="A60" s="439" t="s">
        <v>335</v>
      </c>
      <c r="B60" s="1059" t="s">
        <v>327</v>
      </c>
      <c r="C60" s="1060"/>
      <c r="D60" s="1060"/>
      <c r="E60" s="1060"/>
      <c r="F60" s="1056"/>
    </row>
    <row r="61" spans="1:6" s="426" customFormat="1">
      <c r="A61" s="439" t="s">
        <v>335</v>
      </c>
      <c r="B61" s="1057" t="s">
        <v>328</v>
      </c>
      <c r="C61" s="1058"/>
      <c r="D61" s="1058"/>
      <c r="E61" s="857" t="s">
        <v>1152</v>
      </c>
      <c r="F61" s="441"/>
    </row>
    <row r="62" spans="1:6" s="426" customFormat="1" ht="12.75" customHeight="1">
      <c r="A62" s="439" t="s">
        <v>335</v>
      </c>
      <c r="B62" s="1020" t="s">
        <v>174</v>
      </c>
      <c r="C62" s="1027"/>
      <c r="D62" s="1027"/>
      <c r="E62" s="858" t="s">
        <v>1152</v>
      </c>
      <c r="F62" s="441"/>
    </row>
    <row r="63" spans="1:6" s="426" customFormat="1" ht="12.75" customHeight="1">
      <c r="A63" s="439" t="s">
        <v>335</v>
      </c>
      <c r="B63" s="1020" t="s">
        <v>176</v>
      </c>
      <c r="C63" s="1020"/>
      <c r="D63" s="1020"/>
      <c r="E63" s="456"/>
      <c r="F63" s="441"/>
    </row>
    <row r="64" spans="1:6" s="426" customFormat="1" ht="12.75" customHeight="1">
      <c r="A64" s="439" t="s">
        <v>335</v>
      </c>
      <c r="B64" s="1020" t="s">
        <v>175</v>
      </c>
      <c r="C64" s="1020"/>
      <c r="D64" s="1020"/>
      <c r="E64" s="456"/>
      <c r="F64" s="441"/>
    </row>
    <row r="65" spans="1:6" s="426" customFormat="1">
      <c r="A65" s="439" t="s">
        <v>335</v>
      </c>
      <c r="B65" s="1035" t="s">
        <v>329</v>
      </c>
      <c r="C65" s="1036"/>
      <c r="D65" s="1036"/>
      <c r="E65" s="458"/>
      <c r="F65" s="441"/>
    </row>
    <row r="66" spans="1:6" s="426" customFormat="1">
      <c r="A66" s="427"/>
      <c r="B66" s="1037"/>
      <c r="C66" s="1038"/>
      <c r="D66" s="1038"/>
      <c r="E66" s="459"/>
    </row>
    <row r="67" spans="1:6" s="426" customFormat="1">
      <c r="A67" s="427"/>
      <c r="B67" s="635"/>
      <c r="C67" s="635"/>
      <c r="D67" s="635"/>
    </row>
    <row r="68" spans="1:6" s="426" customFormat="1" ht="28.5" customHeight="1">
      <c r="A68" s="439" t="s">
        <v>336</v>
      </c>
      <c r="B68" s="1039" t="s">
        <v>808</v>
      </c>
      <c r="C68" s="1039"/>
      <c r="D68" s="1039"/>
      <c r="E68" s="1039"/>
      <c r="F68" s="1040"/>
    </row>
    <row r="69" spans="1:6" s="426" customFormat="1" ht="25.5">
      <c r="A69" s="439" t="s">
        <v>336</v>
      </c>
      <c r="B69" s="460"/>
      <c r="C69" s="456" t="s">
        <v>809</v>
      </c>
      <c r="D69" s="456" t="s">
        <v>810</v>
      </c>
      <c r="E69" s="456" t="s">
        <v>811</v>
      </c>
      <c r="F69" s="456" t="s">
        <v>812</v>
      </c>
    </row>
    <row r="70" spans="1:6" s="426" customFormat="1" ht="15">
      <c r="A70" s="439" t="s">
        <v>336</v>
      </c>
      <c r="B70" s="461" t="s">
        <v>813</v>
      </c>
      <c r="C70" s="462"/>
      <c r="D70" s="462"/>
      <c r="E70" s="462"/>
      <c r="F70" s="463"/>
    </row>
    <row r="71" spans="1:6" s="426" customFormat="1" ht="25.5">
      <c r="A71" s="439" t="s">
        <v>336</v>
      </c>
      <c r="B71" s="464" t="s">
        <v>371</v>
      </c>
      <c r="C71" s="665" t="s">
        <v>1083</v>
      </c>
      <c r="D71" s="665"/>
      <c r="E71" s="665"/>
      <c r="F71" s="665"/>
    </row>
    <row r="72" spans="1:6" s="426" customFormat="1">
      <c r="A72" s="439" t="s">
        <v>336</v>
      </c>
      <c r="B72" s="465" t="s">
        <v>814</v>
      </c>
      <c r="C72" s="665"/>
      <c r="D72" s="665" t="s">
        <v>1083</v>
      </c>
      <c r="E72" s="665"/>
      <c r="F72" s="665"/>
    </row>
    <row r="73" spans="1:6" s="426" customFormat="1">
      <c r="A73" s="439" t="s">
        <v>336</v>
      </c>
      <c r="B73" s="466" t="s">
        <v>372</v>
      </c>
      <c r="C73" s="665" t="s">
        <v>1083</v>
      </c>
      <c r="D73" s="665"/>
      <c r="E73" s="665"/>
      <c r="F73" s="665"/>
    </row>
    <row r="74" spans="1:6" s="426" customFormat="1">
      <c r="A74" s="439" t="s">
        <v>336</v>
      </c>
      <c r="B74" s="465" t="s">
        <v>816</v>
      </c>
      <c r="C74" s="665" t="s">
        <v>1083</v>
      </c>
      <c r="D74" s="665"/>
      <c r="E74" s="665"/>
      <c r="F74" s="665"/>
    </row>
    <row r="75" spans="1:6" s="426" customFormat="1">
      <c r="A75" s="439" t="s">
        <v>336</v>
      </c>
      <c r="B75" s="467" t="s">
        <v>373</v>
      </c>
      <c r="C75" s="665"/>
      <c r="D75" s="665" t="s">
        <v>1083</v>
      </c>
      <c r="E75" s="665"/>
      <c r="F75" s="665"/>
    </row>
    <row r="76" spans="1:6" s="426" customFormat="1">
      <c r="A76" s="439" t="s">
        <v>336</v>
      </c>
      <c r="B76" s="465" t="s">
        <v>815</v>
      </c>
      <c r="C76" s="665"/>
      <c r="D76" s="665"/>
      <c r="E76" s="665" t="s">
        <v>1083</v>
      </c>
      <c r="F76" s="665"/>
    </row>
    <row r="77" spans="1:6" s="426" customFormat="1" ht="15">
      <c r="A77" s="439" t="s">
        <v>336</v>
      </c>
      <c r="B77" s="461" t="s">
        <v>817</v>
      </c>
      <c r="C77" s="670"/>
      <c r="D77" s="670"/>
      <c r="E77" s="670"/>
      <c r="F77" s="671"/>
    </row>
    <row r="78" spans="1:6" s="426" customFormat="1">
      <c r="A78" s="439" t="s">
        <v>336</v>
      </c>
      <c r="B78" s="465" t="s">
        <v>818</v>
      </c>
      <c r="C78" s="665"/>
      <c r="D78" s="665"/>
      <c r="E78" s="665" t="s">
        <v>1083</v>
      </c>
      <c r="F78" s="665"/>
    </row>
    <row r="79" spans="1:6" s="426" customFormat="1">
      <c r="A79" s="439" t="s">
        <v>336</v>
      </c>
      <c r="B79" s="465" t="s">
        <v>819</v>
      </c>
      <c r="C79" s="665"/>
      <c r="D79" s="665" t="s">
        <v>1083</v>
      </c>
      <c r="E79" s="665"/>
      <c r="F79" s="665"/>
    </row>
    <row r="80" spans="1:6" s="426" customFormat="1">
      <c r="A80" s="439" t="s">
        <v>336</v>
      </c>
      <c r="B80" s="465" t="s">
        <v>820</v>
      </c>
      <c r="C80" s="665"/>
      <c r="D80" s="665"/>
      <c r="E80" s="665" t="s">
        <v>1083</v>
      </c>
      <c r="F80" s="665"/>
    </row>
    <row r="81" spans="1:8" s="426" customFormat="1">
      <c r="A81" s="439" t="s">
        <v>336</v>
      </c>
      <c r="B81" s="465" t="s">
        <v>821</v>
      </c>
      <c r="C81" s="665" t="s">
        <v>1083</v>
      </c>
      <c r="D81" s="665"/>
      <c r="E81" s="665"/>
      <c r="F81" s="665"/>
    </row>
    <row r="82" spans="1:8" s="426" customFormat="1">
      <c r="A82" s="439" t="s">
        <v>336</v>
      </c>
      <c r="B82" s="467" t="s">
        <v>374</v>
      </c>
      <c r="C82" s="665"/>
      <c r="D82" s="665"/>
      <c r="E82" s="665" t="s">
        <v>1083</v>
      </c>
      <c r="F82" s="665"/>
    </row>
    <row r="83" spans="1:8" s="426" customFormat="1">
      <c r="A83" s="439" t="s">
        <v>336</v>
      </c>
      <c r="B83" s="465" t="s">
        <v>822</v>
      </c>
      <c r="C83" s="665"/>
      <c r="D83" s="665"/>
      <c r="E83" s="665" t="s">
        <v>1083</v>
      </c>
      <c r="F83" s="665"/>
    </row>
    <row r="84" spans="1:8" s="426" customFormat="1">
      <c r="A84" s="439" t="s">
        <v>336</v>
      </c>
      <c r="B84" s="465" t="s">
        <v>823</v>
      </c>
      <c r="C84" s="665"/>
      <c r="D84" s="665"/>
      <c r="E84" s="665" t="s">
        <v>1083</v>
      </c>
      <c r="F84" s="665"/>
    </row>
    <row r="85" spans="1:8" s="426" customFormat="1">
      <c r="A85" s="439" t="s">
        <v>336</v>
      </c>
      <c r="B85" s="465" t="s">
        <v>824</v>
      </c>
      <c r="C85" s="665"/>
      <c r="D85" s="665"/>
      <c r="E85" s="665" t="s">
        <v>1083</v>
      </c>
      <c r="F85" s="665"/>
    </row>
    <row r="86" spans="1:8" s="426" customFormat="1" ht="25.5">
      <c r="A86" s="439" t="s">
        <v>336</v>
      </c>
      <c r="B86" s="468" t="s">
        <v>825</v>
      </c>
      <c r="C86" s="665" t="s">
        <v>1083</v>
      </c>
      <c r="D86" s="665"/>
      <c r="E86" s="665"/>
      <c r="F86" s="665"/>
    </row>
    <row r="87" spans="1:8" s="426" customFormat="1">
      <c r="A87" s="439" t="s">
        <v>336</v>
      </c>
      <c r="B87" s="467" t="s">
        <v>375</v>
      </c>
      <c r="C87" s="665"/>
      <c r="D87" s="665"/>
      <c r="E87" s="665" t="s">
        <v>1083</v>
      </c>
      <c r="F87" s="665"/>
    </row>
    <row r="88" spans="1:8" s="426" customFormat="1">
      <c r="A88" s="439" t="s">
        <v>336</v>
      </c>
      <c r="B88" s="465" t="s">
        <v>827</v>
      </c>
      <c r="C88" s="665"/>
      <c r="D88" s="665"/>
      <c r="E88" s="665" t="s">
        <v>1083</v>
      </c>
      <c r="F88" s="665"/>
    </row>
    <row r="89" spans="1:8" s="426" customFormat="1">
      <c r="A89" s="439" t="s">
        <v>336</v>
      </c>
      <c r="B89" s="465" t="s">
        <v>828</v>
      </c>
      <c r="C89" s="665"/>
      <c r="D89" s="665"/>
      <c r="E89" s="665"/>
      <c r="F89" s="665" t="s">
        <v>1083</v>
      </c>
    </row>
    <row r="90" spans="1:8" s="426" customFormat="1">
      <c r="A90" s="439" t="s">
        <v>336</v>
      </c>
      <c r="B90" s="467" t="s">
        <v>376</v>
      </c>
      <c r="C90" s="669"/>
      <c r="D90" s="669"/>
      <c r="E90" s="669" t="s">
        <v>1083</v>
      </c>
      <c r="F90" s="669"/>
    </row>
    <row r="91" spans="1:8" s="426" customFormat="1">
      <c r="A91" s="427"/>
    </row>
    <row r="92" spans="1:8" s="426" customFormat="1" ht="15.75">
      <c r="A92" s="427"/>
      <c r="B92" s="429" t="s">
        <v>829</v>
      </c>
    </row>
    <row r="93" spans="1:8" s="426" customFormat="1">
      <c r="A93" s="439" t="s">
        <v>337</v>
      </c>
      <c r="B93" s="470" t="s">
        <v>353</v>
      </c>
      <c r="C93" s="471"/>
      <c r="D93" s="471"/>
      <c r="E93" s="471"/>
      <c r="F93" s="471"/>
      <c r="G93" s="471"/>
      <c r="H93" s="472"/>
    </row>
    <row r="94" spans="1:8" s="426" customFormat="1">
      <c r="A94" s="439"/>
      <c r="B94" s="1041"/>
      <c r="C94" s="1042"/>
      <c r="D94" s="1042"/>
      <c r="E94" s="440" t="s">
        <v>197</v>
      </c>
      <c r="F94" s="440" t="s">
        <v>198</v>
      </c>
      <c r="G94" s="471"/>
      <c r="H94" s="472"/>
    </row>
    <row r="95" spans="1:8" s="426" customFormat="1" ht="39.75" customHeight="1">
      <c r="A95" s="439" t="s">
        <v>354</v>
      </c>
      <c r="B95" s="1043" t="s">
        <v>1003</v>
      </c>
      <c r="C95" s="1044"/>
      <c r="D95" s="1045"/>
      <c r="E95" s="673" t="s">
        <v>1083</v>
      </c>
      <c r="F95" s="473"/>
      <c r="G95" s="471"/>
      <c r="H95" s="471"/>
    </row>
    <row r="96" spans="1:8" s="426" customFormat="1" ht="26.25" customHeight="1">
      <c r="A96" s="439" t="s">
        <v>354</v>
      </c>
      <c r="B96" s="1046" t="s">
        <v>290</v>
      </c>
      <c r="C96" s="1047"/>
      <c r="D96" s="1047"/>
      <c r="E96" s="1047"/>
      <c r="F96" s="1048"/>
      <c r="G96" s="474"/>
      <c r="H96" s="474"/>
    </row>
    <row r="97" spans="1:8" s="426" customFormat="1" ht="12.75" customHeight="1">
      <c r="A97" s="439" t="s">
        <v>354</v>
      </c>
      <c r="B97" s="475"/>
      <c r="C97" s="1049" t="s">
        <v>773</v>
      </c>
      <c r="D97" s="1050"/>
      <c r="E97" s="1050"/>
      <c r="F97" s="1051"/>
      <c r="G97" s="1052"/>
      <c r="H97" s="474"/>
    </row>
    <row r="98" spans="1:8" s="426" customFormat="1" ht="24" customHeight="1">
      <c r="A98" s="439" t="s">
        <v>354</v>
      </c>
      <c r="B98" s="476"/>
      <c r="C98" s="477" t="s">
        <v>140</v>
      </c>
      <c r="D98" s="477" t="s">
        <v>141</v>
      </c>
      <c r="E98" s="477" t="s">
        <v>789</v>
      </c>
      <c r="F98" s="478" t="s">
        <v>790</v>
      </c>
      <c r="G98" s="479" t="s">
        <v>774</v>
      </c>
      <c r="H98" s="474"/>
    </row>
    <row r="99" spans="1:8" s="426" customFormat="1" ht="12.75" customHeight="1">
      <c r="A99" s="439" t="s">
        <v>354</v>
      </c>
      <c r="B99" s="480" t="s">
        <v>445</v>
      </c>
      <c r="C99" s="674" t="s">
        <v>1083</v>
      </c>
      <c r="D99" s="674"/>
      <c r="E99" s="674"/>
      <c r="F99" s="674"/>
      <c r="G99" s="675"/>
      <c r="H99" s="474"/>
    </row>
    <row r="100" spans="1:8" s="426" customFormat="1" ht="12.75" customHeight="1">
      <c r="A100" s="439" t="s">
        <v>354</v>
      </c>
      <c r="B100" s="480" t="s">
        <v>436</v>
      </c>
      <c r="C100" s="674"/>
      <c r="D100" s="674"/>
      <c r="E100" s="674"/>
      <c r="F100" s="674"/>
      <c r="G100" s="675"/>
      <c r="H100" s="474"/>
    </row>
    <row r="101" spans="1:8" s="426" customFormat="1" ht="12.75" customHeight="1">
      <c r="A101" s="439" t="s">
        <v>354</v>
      </c>
      <c r="B101" s="480" t="s">
        <v>446</v>
      </c>
      <c r="C101" s="674"/>
      <c r="D101" s="674"/>
      <c r="E101" s="674"/>
      <c r="F101" s="674"/>
      <c r="G101" s="675"/>
      <c r="H101" s="474"/>
    </row>
    <row r="102" spans="1:8" s="426" customFormat="1" ht="25.5">
      <c r="A102" s="439" t="s">
        <v>354</v>
      </c>
      <c r="B102" s="482" t="s">
        <v>447</v>
      </c>
      <c r="C102" s="674"/>
      <c r="D102" s="674"/>
      <c r="E102" s="674"/>
      <c r="F102" s="674"/>
      <c r="G102" s="675" t="s">
        <v>1083</v>
      </c>
      <c r="H102" s="474"/>
    </row>
    <row r="103" spans="1:8" s="426" customFormat="1">
      <c r="A103" s="439" t="s">
        <v>354</v>
      </c>
      <c r="B103" s="483" t="s">
        <v>437</v>
      </c>
      <c r="C103" s="674"/>
      <c r="D103" s="674"/>
      <c r="E103" s="674"/>
      <c r="F103" s="674"/>
      <c r="G103" s="675" t="s">
        <v>1083</v>
      </c>
      <c r="H103" s="474"/>
    </row>
    <row r="104" spans="1:8" s="426" customFormat="1" ht="12.75" customHeight="1">
      <c r="A104" s="439"/>
      <c r="B104" s="484"/>
      <c r="C104" s="485"/>
      <c r="D104" s="485"/>
      <c r="E104" s="485"/>
      <c r="F104" s="485"/>
      <c r="G104" s="486"/>
      <c r="H104" s="474"/>
    </row>
    <row r="105" spans="1:8" s="426" customFormat="1" ht="39" customHeight="1">
      <c r="A105" s="651" t="s">
        <v>196</v>
      </c>
      <c r="B105" s="1053" t="s">
        <v>21</v>
      </c>
      <c r="C105" s="1053"/>
      <c r="D105" s="1053"/>
      <c r="E105" s="1053"/>
      <c r="F105" s="1053"/>
      <c r="G105" s="1053"/>
      <c r="H105" s="474"/>
    </row>
    <row r="106" spans="1:8" s="488" customFormat="1" ht="18.75" customHeight="1">
      <c r="A106" s="651" t="s">
        <v>196</v>
      </c>
      <c r="B106" s="1023" t="s">
        <v>438</v>
      </c>
      <c r="C106" s="1023"/>
      <c r="D106" s="1023"/>
      <c r="E106" s="676"/>
      <c r="F106" s="487"/>
      <c r="G106" s="486"/>
      <c r="H106" s="474"/>
    </row>
    <row r="107" spans="1:8" s="488" customFormat="1" ht="12.75" customHeight="1">
      <c r="A107" s="651" t="s">
        <v>196</v>
      </c>
      <c r="B107" s="1023" t="s">
        <v>448</v>
      </c>
      <c r="C107" s="1023"/>
      <c r="D107" s="1023"/>
      <c r="E107" s="676"/>
      <c r="F107" s="487"/>
      <c r="G107" s="486"/>
      <c r="H107" s="474"/>
    </row>
    <row r="108" spans="1:8" s="488" customFormat="1" ht="12.75" customHeight="1">
      <c r="A108" s="651" t="s">
        <v>196</v>
      </c>
      <c r="B108" s="1023" t="s">
        <v>439</v>
      </c>
      <c r="C108" s="1023"/>
      <c r="D108" s="1023"/>
      <c r="E108" s="676" t="s">
        <v>1083</v>
      </c>
      <c r="F108" s="487"/>
      <c r="G108" s="486"/>
      <c r="H108" s="474"/>
    </row>
    <row r="109" spans="1:8" s="488" customFormat="1" ht="12.75" customHeight="1">
      <c r="A109" s="639"/>
      <c r="B109" s="489"/>
      <c r="C109" s="487"/>
      <c r="D109" s="487"/>
      <c r="E109" s="487"/>
      <c r="F109" s="487"/>
      <c r="G109" s="486"/>
      <c r="H109" s="474"/>
    </row>
    <row r="110" spans="1:8" s="488" customFormat="1" ht="12.75" customHeight="1" thickBot="1">
      <c r="A110" s="651" t="s">
        <v>160</v>
      </c>
      <c r="B110" s="1023" t="s">
        <v>449</v>
      </c>
      <c r="C110" s="1023"/>
      <c r="D110" s="1023"/>
      <c r="E110" s="1023"/>
      <c r="F110" s="1023"/>
      <c r="G110" s="1023"/>
      <c r="H110" s="474"/>
    </row>
    <row r="111" spans="1:8" s="488" customFormat="1" ht="12.75" customHeight="1">
      <c r="A111" s="651" t="s">
        <v>160</v>
      </c>
      <c r="B111" s="642"/>
      <c r="C111" s="642"/>
      <c r="D111" s="642"/>
      <c r="E111" s="490" t="s">
        <v>638</v>
      </c>
      <c r="F111" s="491" t="s">
        <v>639</v>
      </c>
      <c r="G111" s="642"/>
      <c r="H111" s="474"/>
    </row>
    <row r="112" spans="1:8" s="488" customFormat="1" ht="13.5" customHeight="1">
      <c r="A112" s="651" t="s">
        <v>160</v>
      </c>
      <c r="B112" s="642" t="s">
        <v>450</v>
      </c>
      <c r="C112" s="642"/>
      <c r="D112" s="642"/>
      <c r="E112" s="677"/>
      <c r="F112" s="678"/>
      <c r="G112" s="486"/>
      <c r="H112" s="474"/>
    </row>
    <row r="113" spans="1:8" s="488" customFormat="1" ht="12.75" customHeight="1">
      <c r="A113" s="651" t="s">
        <v>160</v>
      </c>
      <c r="B113" s="642" t="s">
        <v>451</v>
      </c>
      <c r="C113" s="642"/>
      <c r="D113" s="642"/>
      <c r="E113" s="677"/>
      <c r="F113" s="678"/>
      <c r="G113" s="486"/>
      <c r="H113" s="474"/>
    </row>
    <row r="114" spans="1:8" s="488" customFormat="1" ht="15.75" customHeight="1">
      <c r="A114" s="651" t="s">
        <v>160</v>
      </c>
      <c r="B114" s="641" t="s">
        <v>452</v>
      </c>
      <c r="C114" s="492"/>
      <c r="D114" s="492"/>
      <c r="E114" s="677"/>
      <c r="F114" s="678"/>
      <c r="G114" s="486"/>
      <c r="H114" s="474"/>
    </row>
    <row r="115" spans="1:8" s="488" customFormat="1" ht="12.75" customHeight="1">
      <c r="A115" s="651" t="s">
        <v>160</v>
      </c>
      <c r="B115" s="493" t="s">
        <v>453</v>
      </c>
      <c r="C115" s="492"/>
      <c r="D115" s="492"/>
      <c r="E115" s="677"/>
      <c r="F115" s="678"/>
      <c r="G115" s="486"/>
      <c r="H115" s="474"/>
    </row>
    <row r="116" spans="1:8" s="488" customFormat="1" ht="28.5" customHeight="1">
      <c r="A116" s="651" t="s">
        <v>160</v>
      </c>
      <c r="B116" s="494" t="s">
        <v>454</v>
      </c>
      <c r="C116" s="492"/>
      <c r="D116" s="492"/>
      <c r="E116" s="677"/>
      <c r="F116" s="678"/>
      <c r="G116" s="486"/>
      <c r="H116" s="474"/>
    </row>
    <row r="117" spans="1:8" s="488" customFormat="1" ht="15" customHeight="1">
      <c r="A117" s="651" t="s">
        <v>160</v>
      </c>
      <c r="B117" s="493" t="s">
        <v>455</v>
      </c>
      <c r="C117" s="492"/>
      <c r="D117" s="492"/>
      <c r="E117" s="677" t="s">
        <v>1083</v>
      </c>
      <c r="F117" s="678" t="s">
        <v>1083</v>
      </c>
      <c r="G117" s="486"/>
      <c r="H117" s="474"/>
    </row>
    <row r="118" spans="1:8" s="488" customFormat="1" ht="12.75" customHeight="1" thickBot="1">
      <c r="A118" s="651" t="s">
        <v>160</v>
      </c>
      <c r="B118" s="493" t="s">
        <v>148</v>
      </c>
      <c r="C118" s="492"/>
      <c r="D118" s="492"/>
      <c r="E118" s="679" t="s">
        <v>1083</v>
      </c>
      <c r="F118" s="680" t="s">
        <v>1083</v>
      </c>
      <c r="G118" s="486"/>
      <c r="H118" s="474"/>
    </row>
    <row r="119" spans="1:8" s="488" customFormat="1" ht="12.75" customHeight="1">
      <c r="A119" s="439"/>
      <c r="B119" s="484"/>
      <c r="C119" s="485"/>
      <c r="D119" s="485"/>
      <c r="E119" s="485"/>
      <c r="F119" s="485"/>
      <c r="G119" s="474"/>
      <c r="H119" s="474"/>
    </row>
    <row r="120" spans="1:8" s="426" customFormat="1">
      <c r="A120" s="439" t="s">
        <v>161</v>
      </c>
      <c r="B120" s="1024" t="s">
        <v>456</v>
      </c>
      <c r="C120" s="1025"/>
      <c r="D120" s="1025"/>
      <c r="E120" s="1025"/>
      <c r="F120" s="1025"/>
      <c r="G120" s="474"/>
      <c r="H120" s="474"/>
    </row>
    <row r="121" spans="1:8" s="426" customFormat="1">
      <c r="A121" s="439" t="s">
        <v>161</v>
      </c>
      <c r="B121" s="633"/>
      <c r="C121" s="440" t="s">
        <v>197</v>
      </c>
      <c r="D121" s="440" t="s">
        <v>198</v>
      </c>
      <c r="E121" s="495"/>
      <c r="F121" s="495"/>
      <c r="G121" s="474"/>
      <c r="H121" s="474"/>
    </row>
    <row r="122" spans="1:8" s="426" customFormat="1">
      <c r="A122" s="439"/>
      <c r="B122" s="496"/>
      <c r="C122" s="481"/>
      <c r="D122" s="681" t="s">
        <v>1083</v>
      </c>
      <c r="E122" s="474"/>
      <c r="F122" s="474"/>
      <c r="G122" s="474"/>
      <c r="H122" s="474"/>
    </row>
    <row r="123" spans="1:8" s="426" customFormat="1">
      <c r="A123" s="427"/>
      <c r="C123" s="497"/>
      <c r="D123" s="498"/>
      <c r="E123" s="444"/>
      <c r="F123" s="441"/>
      <c r="H123" s="474"/>
    </row>
    <row r="124" spans="1:8" s="426" customFormat="1" ht="12.75" customHeight="1">
      <c r="A124" s="439" t="s">
        <v>440</v>
      </c>
      <c r="B124" s="1026" t="s">
        <v>444</v>
      </c>
      <c r="C124" s="1027"/>
      <c r="D124" s="1027"/>
      <c r="E124" s="682">
        <v>40026</v>
      </c>
      <c r="F124" s="441"/>
    </row>
    <row r="125" spans="1:8" s="426" customFormat="1" ht="27" customHeight="1">
      <c r="A125" s="439" t="s">
        <v>440</v>
      </c>
      <c r="B125" s="1027" t="s">
        <v>443</v>
      </c>
      <c r="C125" s="1027"/>
      <c r="D125" s="1027"/>
      <c r="E125" s="682" t="s">
        <v>1153</v>
      </c>
      <c r="F125" s="441"/>
    </row>
    <row r="126" spans="1:8" s="426" customFormat="1" ht="27" customHeight="1">
      <c r="A126" s="439"/>
      <c r="B126" s="634"/>
      <c r="C126" s="634"/>
      <c r="D126" s="634"/>
      <c r="E126" s="500"/>
      <c r="F126" s="441"/>
    </row>
    <row r="127" spans="1:8" s="426" customFormat="1" ht="13.5" customHeight="1">
      <c r="A127" s="439" t="s">
        <v>442</v>
      </c>
      <c r="B127" s="990" t="s">
        <v>162</v>
      </c>
      <c r="C127" s="1028"/>
      <c r="D127" s="1028"/>
      <c r="E127" s="1028"/>
      <c r="F127" s="1029"/>
    </row>
    <row r="128" spans="1:8" s="426" customFormat="1" ht="27" customHeight="1">
      <c r="A128" s="439" t="s">
        <v>442</v>
      </c>
      <c r="B128" s="1030"/>
      <c r="C128" s="1031"/>
      <c r="D128" s="1031"/>
      <c r="E128" s="1031"/>
      <c r="F128" s="1032"/>
    </row>
    <row r="129" spans="1:11" s="426" customFormat="1">
      <c r="A129" s="439"/>
      <c r="B129" s="501"/>
      <c r="C129" s="501"/>
      <c r="D129" s="501"/>
      <c r="E129" s="500"/>
      <c r="F129" s="441"/>
    </row>
    <row r="130" spans="1:11" s="426" customFormat="1" ht="15.75" customHeight="1">
      <c r="A130" s="502" t="s">
        <v>457</v>
      </c>
      <c r="B130" s="1033" t="s">
        <v>458</v>
      </c>
      <c r="C130" s="1034"/>
      <c r="D130" s="1034"/>
      <c r="E130" s="1034"/>
      <c r="F130" s="1034"/>
      <c r="G130" s="474"/>
    </row>
    <row r="131" spans="1:11" s="426" customFormat="1" ht="17.25" customHeight="1">
      <c r="A131" s="502" t="s">
        <v>457</v>
      </c>
      <c r="B131" s="503" t="s">
        <v>459</v>
      </c>
      <c r="C131" s="676" t="s">
        <v>1153</v>
      </c>
      <c r="D131" s="683"/>
      <c r="E131" s="683"/>
      <c r="F131" s="472"/>
      <c r="G131" s="474"/>
      <c r="H131" s="474"/>
    </row>
    <row r="132" spans="1:11" s="426" customFormat="1">
      <c r="A132" s="502" t="s">
        <v>457</v>
      </c>
      <c r="B132" s="503" t="s">
        <v>352</v>
      </c>
      <c r="C132" s="676" t="s">
        <v>1153</v>
      </c>
      <c r="D132" s="683"/>
      <c r="E132" s="683"/>
      <c r="F132" s="472"/>
      <c r="H132" s="474"/>
    </row>
    <row r="133" spans="1:11" s="426" customFormat="1">
      <c r="A133" s="502" t="s">
        <v>457</v>
      </c>
      <c r="B133" s="503" t="s">
        <v>441</v>
      </c>
      <c r="C133" s="676" t="s">
        <v>1153</v>
      </c>
      <c r="D133" s="683"/>
      <c r="E133" s="683"/>
      <c r="F133" s="472"/>
    </row>
    <row r="134" spans="1:11" s="426" customFormat="1">
      <c r="A134" s="502" t="s">
        <v>457</v>
      </c>
      <c r="B134" s="503" t="s">
        <v>460</v>
      </c>
      <c r="C134" s="676" t="s">
        <v>1083</v>
      </c>
      <c r="D134" s="683"/>
      <c r="E134" s="683"/>
      <c r="F134" s="472"/>
    </row>
    <row r="135" spans="1:11" s="426" customFormat="1">
      <c r="A135" s="502" t="s">
        <v>457</v>
      </c>
      <c r="B135" s="649" t="s">
        <v>461</v>
      </c>
      <c r="C135" s="676" t="s">
        <v>1083</v>
      </c>
      <c r="D135" s="684"/>
      <c r="E135" s="685"/>
      <c r="F135" s="441"/>
    </row>
    <row r="136" spans="1:11" s="426" customFormat="1">
      <c r="A136" s="502" t="s">
        <v>457</v>
      </c>
      <c r="B136" s="503" t="s">
        <v>462</v>
      </c>
      <c r="C136" s="686" t="s">
        <v>1153</v>
      </c>
      <c r="D136" s="687"/>
      <c r="E136" s="687"/>
    </row>
    <row r="137" spans="1:11" s="426" customFormat="1">
      <c r="A137" s="502" t="s">
        <v>457</v>
      </c>
      <c r="B137" s="503" t="s">
        <v>463</v>
      </c>
      <c r="C137" s="1237" t="s">
        <v>1153</v>
      </c>
      <c r="D137" s="1238"/>
      <c r="E137" s="1239"/>
    </row>
    <row r="138" spans="1:11" s="426" customFormat="1">
      <c r="A138" s="439"/>
      <c r="B138" s="499"/>
      <c r="C138" s="499"/>
      <c r="D138" s="499"/>
      <c r="E138" s="500"/>
      <c r="F138" s="441"/>
    </row>
    <row r="139" spans="1:11" s="428" customFormat="1" ht="15.75">
      <c r="A139" s="554"/>
      <c r="B139" s="550" t="s">
        <v>830</v>
      </c>
      <c r="C139" s="551"/>
      <c r="D139" s="552"/>
      <c r="E139" s="553"/>
      <c r="F139" s="549"/>
    </row>
    <row r="140" spans="1:11" s="428" customFormat="1" ht="39" customHeight="1">
      <c r="A140" s="554"/>
      <c r="B140" s="1014" t="s">
        <v>1129</v>
      </c>
      <c r="C140" s="1014"/>
      <c r="D140" s="1014"/>
      <c r="E140" s="1014"/>
      <c r="F140" s="1014"/>
    </row>
    <row r="141" spans="1:11" s="428" customFormat="1" ht="41.25" customHeight="1">
      <c r="A141" s="554"/>
      <c r="B141" s="550"/>
      <c r="C141" s="551"/>
      <c r="D141" s="552"/>
      <c r="E141" s="553"/>
      <c r="F141" s="549"/>
    </row>
    <row r="142" spans="1:11" s="428" customFormat="1" ht="98.25" customHeight="1">
      <c r="A142" s="546" t="s">
        <v>338</v>
      </c>
      <c r="B142" s="1018" t="s">
        <v>1130</v>
      </c>
      <c r="C142" s="1019"/>
      <c r="D142" s="1019"/>
      <c r="E142" s="1019"/>
      <c r="F142" s="1019"/>
      <c r="H142" s="505"/>
      <c r="I142" s="506"/>
      <c r="J142" s="506"/>
      <c r="K142" s="506"/>
    </row>
    <row r="143" spans="1:11" s="428" customFormat="1" ht="13.5" customHeight="1">
      <c r="A143" s="430"/>
      <c r="B143" s="507"/>
      <c r="C143" s="508"/>
      <c r="D143" s="508"/>
      <c r="E143" s="508"/>
      <c r="F143" s="508"/>
      <c r="H143" s="509"/>
    </row>
    <row r="144" spans="1:11" s="428" customFormat="1">
      <c r="A144" s="546" t="s">
        <v>338</v>
      </c>
      <c r="B144" s="555" t="s">
        <v>831</v>
      </c>
      <c r="C144" s="510">
        <v>0.1</v>
      </c>
      <c r="D144" s="1004" t="s">
        <v>832</v>
      </c>
      <c r="E144" s="1004"/>
      <c r="F144" s="511">
        <v>74</v>
      </c>
    </row>
    <row r="145" spans="1:8" s="428" customFormat="1">
      <c r="A145" s="546" t="s">
        <v>338</v>
      </c>
      <c r="B145" s="555" t="s">
        <v>833</v>
      </c>
      <c r="C145" s="510">
        <v>0.94</v>
      </c>
      <c r="D145" s="1004" t="s">
        <v>834</v>
      </c>
      <c r="E145" s="1004"/>
      <c r="F145" s="511">
        <v>681</v>
      </c>
    </row>
    <row r="146" spans="1:8" s="428" customFormat="1">
      <c r="A146" s="546"/>
      <c r="B146" s="556"/>
      <c r="C146" s="508"/>
      <c r="D146" s="508"/>
      <c r="E146" s="508"/>
      <c r="F146" s="508"/>
    </row>
    <row r="147" spans="1:8" s="428" customFormat="1">
      <c r="A147" s="546" t="s">
        <v>338</v>
      </c>
      <c r="B147" s="557"/>
      <c r="C147" s="561" t="s">
        <v>835</v>
      </c>
      <c r="D147" s="561" t="s">
        <v>836</v>
      </c>
      <c r="E147" s="513" t="s">
        <v>1124</v>
      </c>
    </row>
    <row r="148" spans="1:8" s="428" customFormat="1">
      <c r="A148" s="546" t="s">
        <v>338</v>
      </c>
      <c r="B148" s="558" t="s">
        <v>149</v>
      </c>
      <c r="C148" s="514">
        <v>512.5</v>
      </c>
      <c r="D148" s="514">
        <v>677.5</v>
      </c>
      <c r="E148" s="513">
        <v>588.38</v>
      </c>
    </row>
    <row r="149" spans="1:8" s="428" customFormat="1">
      <c r="A149" s="546" t="s">
        <v>338</v>
      </c>
      <c r="B149" s="559" t="s">
        <v>1004</v>
      </c>
      <c r="C149" s="514">
        <v>510</v>
      </c>
      <c r="D149" s="514">
        <v>667.5</v>
      </c>
      <c r="E149" s="513">
        <v>578.91999999999996</v>
      </c>
    </row>
    <row r="150" spans="1:8" s="428" customFormat="1">
      <c r="A150" s="546"/>
      <c r="B150" s="558" t="s">
        <v>150</v>
      </c>
      <c r="C150" s="514" t="s">
        <v>1125</v>
      </c>
      <c r="D150" s="514" t="s">
        <v>1125</v>
      </c>
      <c r="E150" s="513" t="s">
        <v>1125</v>
      </c>
    </row>
    <row r="151" spans="1:8" s="428" customFormat="1">
      <c r="A151" s="546"/>
      <c r="B151" s="558" t="s">
        <v>151</v>
      </c>
      <c r="C151" s="514" t="s">
        <v>1125</v>
      </c>
      <c r="D151" s="514" t="s">
        <v>1125</v>
      </c>
      <c r="E151" s="513" t="s">
        <v>1125</v>
      </c>
    </row>
    <row r="152" spans="1:8" s="428" customFormat="1">
      <c r="A152" s="546" t="s">
        <v>338</v>
      </c>
      <c r="B152" s="559" t="s">
        <v>837</v>
      </c>
      <c r="C152" s="514">
        <v>21</v>
      </c>
      <c r="D152" s="514">
        <v>28</v>
      </c>
      <c r="E152" s="513">
        <v>24.71</v>
      </c>
    </row>
    <row r="153" spans="1:8" s="428" customFormat="1">
      <c r="A153" s="546" t="s">
        <v>338</v>
      </c>
      <c r="B153" s="559" t="s">
        <v>839</v>
      </c>
      <c r="C153" s="514">
        <v>21</v>
      </c>
      <c r="D153" s="514">
        <v>28</v>
      </c>
      <c r="E153" s="513">
        <v>24.38</v>
      </c>
    </row>
    <row r="154" spans="1:8" s="428" customFormat="1">
      <c r="A154" s="546" t="s">
        <v>338</v>
      </c>
      <c r="B154" s="559" t="s">
        <v>838</v>
      </c>
      <c r="C154" s="514">
        <v>21</v>
      </c>
      <c r="D154" s="514">
        <v>28</v>
      </c>
      <c r="E154" s="513">
        <v>24.55</v>
      </c>
    </row>
    <row r="155" spans="1:8" s="428" customFormat="1">
      <c r="A155" s="546" t="s">
        <v>338</v>
      </c>
      <c r="B155" s="560" t="s">
        <v>152</v>
      </c>
      <c r="C155" s="514" t="s">
        <v>1125</v>
      </c>
      <c r="D155" s="514" t="s">
        <v>1125</v>
      </c>
      <c r="E155" s="513" t="s">
        <v>1125</v>
      </c>
    </row>
    <row r="156" spans="1:8" s="428" customFormat="1">
      <c r="A156" s="554"/>
      <c r="C156" s="515"/>
      <c r="D156" s="515"/>
    </row>
    <row r="157" spans="1:8" s="428" customFormat="1">
      <c r="A157" s="546" t="s">
        <v>338</v>
      </c>
      <c r="B157" s="1021" t="s">
        <v>883</v>
      </c>
      <c r="C157" s="1021"/>
      <c r="D157" s="1021"/>
      <c r="E157" s="1021"/>
      <c r="F157" s="1021"/>
    </row>
    <row r="158" spans="1:8" s="428" customFormat="1" ht="25.5">
      <c r="A158" s="546" t="s">
        <v>338</v>
      </c>
      <c r="B158" s="512"/>
      <c r="C158" s="562" t="s">
        <v>149</v>
      </c>
      <c r="D158" s="561" t="s">
        <v>1004</v>
      </c>
      <c r="E158" s="563" t="s">
        <v>150</v>
      </c>
      <c r="F158" s="438"/>
      <c r="G158" s="438"/>
      <c r="H158" s="438"/>
    </row>
    <row r="159" spans="1:8" s="428" customFormat="1">
      <c r="A159" s="546" t="s">
        <v>338</v>
      </c>
      <c r="B159" s="559" t="s">
        <v>840</v>
      </c>
      <c r="C159" s="516">
        <f>F159/$F$165</f>
        <v>0.1891891891891892</v>
      </c>
      <c r="D159" s="516">
        <f>G159/$G$165</f>
        <v>0.13513513513513514</v>
      </c>
      <c r="E159" s="517" t="s">
        <v>1125</v>
      </c>
      <c r="F159" s="438">
        <v>14</v>
      </c>
      <c r="G159" s="438">
        <v>10</v>
      </c>
      <c r="H159" s="438"/>
    </row>
    <row r="160" spans="1:8" s="428" customFormat="1">
      <c r="A160" s="546" t="s">
        <v>338</v>
      </c>
      <c r="B160" s="559" t="s">
        <v>841</v>
      </c>
      <c r="C160" s="516">
        <f t="shared" ref="C160:C164" si="0">F160/$F$165</f>
        <v>0.29729729729729731</v>
      </c>
      <c r="D160" s="516">
        <f t="shared" ref="D160:D164" si="1">G160/$G$165</f>
        <v>0.28378378378378377</v>
      </c>
      <c r="E160" s="517" t="s">
        <v>1125</v>
      </c>
      <c r="F160" s="438">
        <v>22</v>
      </c>
      <c r="G160" s="438">
        <v>21</v>
      </c>
      <c r="H160" s="438"/>
    </row>
    <row r="161" spans="1:8" s="428" customFormat="1">
      <c r="A161" s="546" t="s">
        <v>338</v>
      </c>
      <c r="B161" s="559" t="s">
        <v>1007</v>
      </c>
      <c r="C161" s="516">
        <f t="shared" si="0"/>
        <v>0.3108108108108108</v>
      </c>
      <c r="D161" s="516">
        <f t="shared" si="1"/>
        <v>0.39189189189189189</v>
      </c>
      <c r="E161" s="517" t="s">
        <v>1125</v>
      </c>
      <c r="F161" s="438">
        <v>23</v>
      </c>
      <c r="G161" s="438">
        <v>29</v>
      </c>
      <c r="H161" s="438"/>
    </row>
    <row r="162" spans="1:8" s="428" customFormat="1">
      <c r="A162" s="546" t="s">
        <v>338</v>
      </c>
      <c r="B162" s="559" t="s">
        <v>1008</v>
      </c>
      <c r="C162" s="516">
        <f t="shared" si="0"/>
        <v>0.16216216216216217</v>
      </c>
      <c r="D162" s="516">
        <f t="shared" si="1"/>
        <v>0.14864864864864866</v>
      </c>
      <c r="E162" s="517" t="s">
        <v>1125</v>
      </c>
      <c r="F162" s="438">
        <v>12</v>
      </c>
      <c r="G162" s="438">
        <v>11</v>
      </c>
      <c r="H162" s="438"/>
    </row>
    <row r="163" spans="1:8" s="428" customFormat="1">
      <c r="A163" s="546" t="s">
        <v>338</v>
      </c>
      <c r="B163" s="559" t="s">
        <v>1009</v>
      </c>
      <c r="C163" s="516">
        <f t="shared" si="0"/>
        <v>4.0540540540540543E-2</v>
      </c>
      <c r="D163" s="516">
        <f t="shared" si="1"/>
        <v>4.0540540540540543E-2</v>
      </c>
      <c r="E163" s="517" t="s">
        <v>1125</v>
      </c>
      <c r="F163" s="438">
        <v>3</v>
      </c>
      <c r="G163" s="438">
        <v>3</v>
      </c>
      <c r="H163" s="438"/>
    </row>
    <row r="164" spans="1:8" s="428" customFormat="1">
      <c r="A164" s="546" t="s">
        <v>338</v>
      </c>
      <c r="B164" s="559" t="s">
        <v>1010</v>
      </c>
      <c r="C164" s="516">
        <f t="shared" si="0"/>
        <v>0</v>
      </c>
      <c r="D164" s="516">
        <f t="shared" si="1"/>
        <v>0</v>
      </c>
      <c r="E164" s="517" t="s">
        <v>1125</v>
      </c>
      <c r="F164" s="438">
        <v>0</v>
      </c>
      <c r="G164" s="438">
        <v>0</v>
      </c>
      <c r="H164" s="438"/>
    </row>
    <row r="165" spans="1:8" s="428" customFormat="1">
      <c r="A165" s="554"/>
      <c r="B165" s="558" t="s">
        <v>412</v>
      </c>
      <c r="C165" s="516">
        <f>SUM(C159:C164)</f>
        <v>1</v>
      </c>
      <c r="D165" s="516">
        <f>SUM(D159:D164)</f>
        <v>1</v>
      </c>
      <c r="E165" s="517" t="s">
        <v>1125</v>
      </c>
      <c r="F165" s="438">
        <v>74</v>
      </c>
      <c r="G165" s="438">
        <v>74</v>
      </c>
      <c r="H165" s="438"/>
    </row>
    <row r="166" spans="1:8" s="428" customFormat="1">
      <c r="A166" s="546" t="s">
        <v>338</v>
      </c>
      <c r="B166" s="557"/>
      <c r="C166" s="561" t="s">
        <v>837</v>
      </c>
      <c r="D166" s="561" t="s">
        <v>838</v>
      </c>
      <c r="E166" s="561" t="s">
        <v>839</v>
      </c>
      <c r="F166" s="438"/>
      <c r="G166" s="438"/>
      <c r="H166" s="438"/>
    </row>
    <row r="167" spans="1:8" s="428" customFormat="1">
      <c r="A167" s="546" t="s">
        <v>338</v>
      </c>
      <c r="B167" s="559" t="s">
        <v>1011</v>
      </c>
      <c r="C167" s="518">
        <f>F167/$F$173</f>
        <v>0.14831130690161526</v>
      </c>
      <c r="D167" s="518">
        <f>G167/$G$173</f>
        <v>0.19705882352941176</v>
      </c>
      <c r="E167" s="518">
        <f>H167/$H$173</f>
        <v>0.13843888070692195</v>
      </c>
      <c r="F167" s="438">
        <v>101</v>
      </c>
      <c r="G167" s="438">
        <v>134</v>
      </c>
      <c r="H167" s="438">
        <v>94</v>
      </c>
    </row>
    <row r="168" spans="1:8" s="428" customFormat="1">
      <c r="A168" s="546" t="s">
        <v>338</v>
      </c>
      <c r="B168" s="559" t="s">
        <v>1012</v>
      </c>
      <c r="C168" s="518">
        <f t="shared" ref="C168:C172" si="2">F168/$F$173</f>
        <v>0.45521292217327458</v>
      </c>
      <c r="D168" s="518">
        <f t="shared" ref="D168:D172" si="3">G168/$G$173</f>
        <v>0.34852941176470587</v>
      </c>
      <c r="E168" s="518">
        <f t="shared" ref="E168:E172" si="4">H168/$H$173</f>
        <v>0.45949926362297494</v>
      </c>
      <c r="F168" s="438">
        <v>310</v>
      </c>
      <c r="G168" s="438">
        <v>237</v>
      </c>
      <c r="H168" s="438">
        <v>312</v>
      </c>
    </row>
    <row r="169" spans="1:8" s="428" customFormat="1">
      <c r="A169" s="546" t="s">
        <v>338</v>
      </c>
      <c r="B169" s="559" t="s">
        <v>1013</v>
      </c>
      <c r="C169" s="518">
        <f t="shared" si="2"/>
        <v>0.3656387665198238</v>
      </c>
      <c r="D169" s="518">
        <f t="shared" si="3"/>
        <v>0.36764705882352944</v>
      </c>
      <c r="E169" s="518">
        <f t="shared" si="4"/>
        <v>0.29749631811487481</v>
      </c>
      <c r="F169" s="438">
        <v>249</v>
      </c>
      <c r="G169" s="438">
        <v>250</v>
      </c>
      <c r="H169" s="438">
        <v>202</v>
      </c>
    </row>
    <row r="170" spans="1:8" s="428" customFormat="1">
      <c r="A170" s="546" t="s">
        <v>338</v>
      </c>
      <c r="B170" s="564" t="s">
        <v>1014</v>
      </c>
      <c r="C170" s="518">
        <f t="shared" si="2"/>
        <v>3.0837004405286344E-2</v>
      </c>
      <c r="D170" s="518">
        <f t="shared" si="3"/>
        <v>8.38235294117647E-2</v>
      </c>
      <c r="E170" s="518">
        <f t="shared" si="4"/>
        <v>0.10456553755522828</v>
      </c>
      <c r="F170" s="438">
        <v>21</v>
      </c>
      <c r="G170" s="438">
        <v>57</v>
      </c>
      <c r="H170" s="438">
        <v>71</v>
      </c>
    </row>
    <row r="171" spans="1:8" s="428" customFormat="1">
      <c r="A171" s="546" t="s">
        <v>338</v>
      </c>
      <c r="B171" s="564" t="s">
        <v>1015</v>
      </c>
      <c r="C171" s="518">
        <f t="shared" si="2"/>
        <v>0</v>
      </c>
      <c r="D171" s="518">
        <f t="shared" si="3"/>
        <v>2.9411764705882353E-3</v>
      </c>
      <c r="E171" s="518">
        <f t="shared" si="4"/>
        <v>0</v>
      </c>
      <c r="F171" s="438">
        <v>0</v>
      </c>
      <c r="G171" s="438">
        <v>2</v>
      </c>
      <c r="H171" s="438">
        <v>0</v>
      </c>
    </row>
    <row r="172" spans="1:8" s="428" customFormat="1">
      <c r="A172" s="546" t="s">
        <v>338</v>
      </c>
      <c r="B172" s="559" t="s">
        <v>1016</v>
      </c>
      <c r="C172" s="518">
        <f t="shared" si="2"/>
        <v>0</v>
      </c>
      <c r="D172" s="518">
        <f t="shared" si="3"/>
        <v>0</v>
      </c>
      <c r="E172" s="518">
        <f t="shared" si="4"/>
        <v>0</v>
      </c>
      <c r="F172" s="438">
        <v>0</v>
      </c>
      <c r="G172" s="438">
        <v>0</v>
      </c>
      <c r="H172" s="438">
        <v>0</v>
      </c>
    </row>
    <row r="173" spans="1:8" s="428" customFormat="1">
      <c r="A173" s="554"/>
      <c r="B173" s="559" t="s">
        <v>412</v>
      </c>
      <c r="C173" s="516">
        <f>SUM(C167:C172)</f>
        <v>1</v>
      </c>
      <c r="D173" s="516">
        <f>SUM(D167:D172)</f>
        <v>1</v>
      </c>
      <c r="E173" s="516">
        <f>SUM(E167:E172)</f>
        <v>0.99999999999999989</v>
      </c>
      <c r="F173" s="438">
        <v>681</v>
      </c>
      <c r="G173" s="438">
        <v>680</v>
      </c>
      <c r="H173" s="438">
        <v>679</v>
      </c>
    </row>
    <row r="174" spans="1:8" s="428" customFormat="1" ht="39.75" customHeight="1">
      <c r="A174" s="546" t="s">
        <v>339</v>
      </c>
      <c r="B174" s="1014" t="s">
        <v>693</v>
      </c>
      <c r="C174" s="1014"/>
      <c r="D174" s="1014"/>
      <c r="E174" s="1014"/>
      <c r="F174" s="1014"/>
    </row>
    <row r="175" spans="1:8" s="428" customFormat="1">
      <c r="A175" s="546" t="s">
        <v>339</v>
      </c>
      <c r="B175" s="1022" t="s">
        <v>1017</v>
      </c>
      <c r="C175" s="1022"/>
      <c r="D175" s="1022"/>
      <c r="E175" s="519">
        <f>G175/$G$180</f>
        <v>0.31272727272727274</v>
      </c>
      <c r="F175" s="504"/>
      <c r="G175" s="438">
        <v>172</v>
      </c>
      <c r="H175" s="438"/>
    </row>
    <row r="176" spans="1:8" s="428" customFormat="1">
      <c r="A176" s="546" t="s">
        <v>339</v>
      </c>
      <c r="B176" s="1004" t="s">
        <v>1018</v>
      </c>
      <c r="C176" s="1004"/>
      <c r="D176" s="1004"/>
      <c r="E176" s="519">
        <f t="shared" ref="E176:E179" si="5">G176/$G$180</f>
        <v>0.5509090909090909</v>
      </c>
      <c r="F176" s="504"/>
      <c r="G176" s="438">
        <v>303</v>
      </c>
      <c r="H176" s="438"/>
    </row>
    <row r="177" spans="1:8" s="428" customFormat="1">
      <c r="A177" s="546" t="s">
        <v>339</v>
      </c>
      <c r="B177" s="1004" t="s">
        <v>1019</v>
      </c>
      <c r="C177" s="1004"/>
      <c r="D177" s="1004"/>
      <c r="E177" s="519">
        <f t="shared" si="5"/>
        <v>0.84363636363636363</v>
      </c>
      <c r="F177" s="565" t="s">
        <v>199</v>
      </c>
      <c r="G177" s="438">
        <v>464</v>
      </c>
      <c r="H177" s="438"/>
    </row>
    <row r="178" spans="1:8" s="428" customFormat="1">
      <c r="A178" s="546" t="s">
        <v>339</v>
      </c>
      <c r="B178" s="1004" t="s">
        <v>863</v>
      </c>
      <c r="C178" s="1004"/>
      <c r="D178" s="1004"/>
      <c r="E178" s="519">
        <f t="shared" si="5"/>
        <v>0.15636363636363637</v>
      </c>
      <c r="F178" s="565" t="s">
        <v>200</v>
      </c>
      <c r="G178" s="438">
        <v>86</v>
      </c>
      <c r="H178" s="438"/>
    </row>
    <row r="179" spans="1:8" s="428" customFormat="1">
      <c r="A179" s="546" t="s">
        <v>339</v>
      </c>
      <c r="B179" s="1004" t="s">
        <v>864</v>
      </c>
      <c r="C179" s="1004"/>
      <c r="D179" s="1004"/>
      <c r="E179" s="519">
        <f t="shared" si="5"/>
        <v>4.1818181818181817E-2</v>
      </c>
      <c r="F179" s="504"/>
      <c r="G179" s="438">
        <v>23</v>
      </c>
      <c r="H179" s="438"/>
    </row>
    <row r="180" spans="1:8" s="428" customFormat="1" ht="26.25" customHeight="1">
      <c r="A180" s="546" t="s">
        <v>339</v>
      </c>
      <c r="B180" s="1007" t="s">
        <v>422</v>
      </c>
      <c r="C180" s="1008"/>
      <c r="D180" s="1008"/>
      <c r="E180" s="1013"/>
      <c r="F180" s="520">
        <f>G180/E20</f>
        <v>0.75653370013755161</v>
      </c>
      <c r="G180" s="521">
        <v>550</v>
      </c>
      <c r="H180" s="438" t="s">
        <v>1126</v>
      </c>
    </row>
    <row r="181" spans="1:8" s="428" customFormat="1" ht="25.5" customHeight="1">
      <c r="A181" s="554"/>
      <c r="F181" s="435"/>
    </row>
    <row r="182" spans="1:8" s="428" customFormat="1" ht="38.25" customHeight="1">
      <c r="A182" s="546" t="s">
        <v>340</v>
      </c>
      <c r="B182" s="1014" t="s">
        <v>503</v>
      </c>
      <c r="C182" s="1014"/>
      <c r="D182" s="1014"/>
      <c r="E182" s="1014"/>
      <c r="F182" s="1014"/>
    </row>
    <row r="183" spans="1:8" s="428" customFormat="1">
      <c r="A183" s="546" t="s">
        <v>340</v>
      </c>
      <c r="B183" s="1003" t="s">
        <v>464</v>
      </c>
      <c r="C183" s="1003"/>
      <c r="D183" s="522">
        <f>E183/$E$191</f>
        <v>0.38723404255319149</v>
      </c>
      <c r="E183" s="438">
        <v>273</v>
      </c>
      <c r="F183" s="504"/>
    </row>
    <row r="184" spans="1:8" s="428" customFormat="1">
      <c r="A184" s="546" t="s">
        <v>340</v>
      </c>
      <c r="B184" s="1003" t="s">
        <v>465</v>
      </c>
      <c r="C184" s="1003"/>
      <c r="D184" s="522">
        <f t="shared" ref="D184:D190" si="6">E184/$E$191</f>
        <v>0.2028368794326241</v>
      </c>
      <c r="E184" s="438">
        <v>143</v>
      </c>
      <c r="F184" s="504"/>
    </row>
    <row r="185" spans="1:8" s="428" customFormat="1">
      <c r="A185" s="546" t="s">
        <v>340</v>
      </c>
      <c r="B185" s="1003" t="s">
        <v>466</v>
      </c>
      <c r="C185" s="1003"/>
      <c r="D185" s="522">
        <f t="shared" si="6"/>
        <v>0.14468085106382977</v>
      </c>
      <c r="E185" s="438">
        <v>102</v>
      </c>
      <c r="F185" s="504"/>
    </row>
    <row r="186" spans="1:8" s="428" customFormat="1">
      <c r="A186" s="546" t="s">
        <v>340</v>
      </c>
      <c r="B186" s="1003" t="s">
        <v>467</v>
      </c>
      <c r="C186" s="1003"/>
      <c r="D186" s="522">
        <f t="shared" si="6"/>
        <v>0.11631205673758865</v>
      </c>
      <c r="E186" s="438">
        <v>82</v>
      </c>
      <c r="F186" s="504"/>
    </row>
    <row r="187" spans="1:8" s="428" customFormat="1">
      <c r="A187" s="546" t="s">
        <v>340</v>
      </c>
      <c r="B187" s="1003" t="s">
        <v>468</v>
      </c>
      <c r="C187" s="1003"/>
      <c r="D187" s="522">
        <f t="shared" si="6"/>
        <v>0.11063829787234042</v>
      </c>
      <c r="E187" s="438">
        <v>78</v>
      </c>
      <c r="F187" s="504"/>
    </row>
    <row r="188" spans="1:8" s="428" customFormat="1">
      <c r="A188" s="546" t="s">
        <v>340</v>
      </c>
      <c r="B188" s="1003" t="s">
        <v>469</v>
      </c>
      <c r="C188" s="1003"/>
      <c r="D188" s="522">
        <f t="shared" si="6"/>
        <v>3.1205673758865248E-2</v>
      </c>
      <c r="E188" s="438">
        <v>22</v>
      </c>
      <c r="F188" s="504"/>
    </row>
    <row r="189" spans="1:8" s="428" customFormat="1">
      <c r="A189" s="546" t="s">
        <v>340</v>
      </c>
      <c r="B189" s="1004" t="s">
        <v>865</v>
      </c>
      <c r="C189" s="1004"/>
      <c r="D189" s="522">
        <f t="shared" si="6"/>
        <v>7.0921985815602835E-3</v>
      </c>
      <c r="E189" s="438">
        <v>5</v>
      </c>
      <c r="F189" s="504"/>
    </row>
    <row r="190" spans="1:8" s="428" customFormat="1">
      <c r="A190" s="546" t="s">
        <v>340</v>
      </c>
      <c r="B190" s="1004" t="s">
        <v>866</v>
      </c>
      <c r="C190" s="1004"/>
      <c r="D190" s="522">
        <f t="shared" si="6"/>
        <v>0</v>
      </c>
      <c r="E190" s="438">
        <v>0</v>
      </c>
      <c r="F190" s="504"/>
    </row>
    <row r="191" spans="1:8" s="428" customFormat="1">
      <c r="A191" s="554"/>
      <c r="B191" s="1005" t="s">
        <v>412</v>
      </c>
      <c r="C191" s="1006"/>
      <c r="D191" s="522">
        <f>SUM(D183:D190)</f>
        <v>0.99999999999999989</v>
      </c>
      <c r="E191" s="438">
        <f>SUM(E183:E190)</f>
        <v>705</v>
      </c>
      <c r="F191" s="523"/>
    </row>
    <row r="192" spans="1:8" s="523" customFormat="1">
      <c r="A192" s="706"/>
    </row>
    <row r="193" spans="1:8" s="523" customFormat="1" ht="31.5" customHeight="1">
      <c r="A193" s="707" t="s">
        <v>341</v>
      </c>
      <c r="B193" s="1007" t="s">
        <v>504</v>
      </c>
      <c r="C193" s="1008"/>
      <c r="D193" s="1009"/>
      <c r="E193" s="708">
        <v>3.4952179999999999</v>
      </c>
      <c r="F193" s="524"/>
    </row>
    <row r="194" spans="1:8" s="428" customFormat="1" ht="27" customHeight="1">
      <c r="A194" s="546" t="s">
        <v>341</v>
      </c>
      <c r="B194" s="1010" t="s">
        <v>557</v>
      </c>
      <c r="C194" s="1010"/>
      <c r="D194" s="1010"/>
      <c r="E194" s="705">
        <f>F194/E20</f>
        <v>0.96973865199449794</v>
      </c>
      <c r="F194" s="525">
        <v>705</v>
      </c>
      <c r="G194" s="438" t="s">
        <v>1126</v>
      </c>
    </row>
    <row r="195" spans="1:8" s="426" customFormat="1" ht="24.75" customHeight="1">
      <c r="A195" s="427"/>
      <c r="F195" s="444"/>
    </row>
    <row r="196" spans="1:8" s="426" customFormat="1" ht="15.75">
      <c r="A196" s="427"/>
      <c r="B196" s="429" t="s">
        <v>867</v>
      </c>
      <c r="F196" s="444"/>
    </row>
    <row r="197" spans="1:8" s="426" customFormat="1">
      <c r="A197" s="439" t="s">
        <v>342</v>
      </c>
      <c r="B197" s="446" t="s">
        <v>868</v>
      </c>
      <c r="F197" s="444"/>
    </row>
    <row r="198" spans="1:8" s="426" customFormat="1">
      <c r="A198" s="439" t="s">
        <v>342</v>
      </c>
      <c r="B198" s="633"/>
      <c r="C198" s="440" t="s">
        <v>197</v>
      </c>
      <c r="D198" s="440" t="s">
        <v>198</v>
      </c>
      <c r="E198" s="495"/>
      <c r="F198" s="495"/>
      <c r="G198" s="474"/>
    </row>
    <row r="199" spans="1:8" s="426" customFormat="1" ht="25.5">
      <c r="A199" s="439" t="s">
        <v>342</v>
      </c>
      <c r="B199" s="631" t="s">
        <v>869</v>
      </c>
      <c r="C199" s="665"/>
      <c r="D199" s="665" t="s">
        <v>1083</v>
      </c>
      <c r="F199" s="441"/>
      <c r="H199" s="474"/>
    </row>
    <row r="200" spans="1:8" s="426" customFormat="1">
      <c r="A200" s="439" t="s">
        <v>342</v>
      </c>
      <c r="B200" s="442" t="s">
        <v>870</v>
      </c>
      <c r="C200" s="526"/>
      <c r="F200" s="527"/>
    </row>
    <row r="201" spans="1:8" s="426" customFormat="1">
      <c r="A201" s="439" t="s">
        <v>342</v>
      </c>
      <c r="B201" s="633"/>
      <c r="C201" s="440" t="s">
        <v>197</v>
      </c>
      <c r="D201" s="440" t="s">
        <v>198</v>
      </c>
      <c r="E201" s="495"/>
      <c r="F201" s="495"/>
      <c r="G201" s="474"/>
    </row>
    <row r="202" spans="1:8" s="426" customFormat="1" ht="25.5">
      <c r="A202" s="439" t="s">
        <v>342</v>
      </c>
      <c r="B202" s="638" t="s">
        <v>871</v>
      </c>
      <c r="C202" s="665" t="s">
        <v>1153</v>
      </c>
      <c r="D202" s="665" t="s">
        <v>1153</v>
      </c>
      <c r="F202" s="441"/>
      <c r="H202" s="474"/>
    </row>
    <row r="203" spans="1:8" s="426" customFormat="1">
      <c r="A203" s="439"/>
      <c r="B203" s="634"/>
      <c r="C203" s="469"/>
      <c r="D203" s="469"/>
      <c r="F203" s="441"/>
    </row>
    <row r="204" spans="1:8" s="426" customFormat="1" ht="12.75" customHeight="1">
      <c r="A204" s="439" t="s">
        <v>342</v>
      </c>
      <c r="B204" s="1236" t="s">
        <v>470</v>
      </c>
      <c r="C204" s="1064"/>
      <c r="D204" s="1064"/>
      <c r="F204" s="441"/>
    </row>
    <row r="205" spans="1:8" s="426" customFormat="1" ht="27" customHeight="1">
      <c r="A205" s="439" t="s">
        <v>342</v>
      </c>
      <c r="B205" s="645" t="s">
        <v>471</v>
      </c>
      <c r="C205" s="676" t="s">
        <v>1153</v>
      </c>
      <c r="D205" s="469"/>
      <c r="F205" s="441"/>
    </row>
    <row r="206" spans="1:8" s="426" customFormat="1">
      <c r="A206" s="439" t="s">
        <v>342</v>
      </c>
      <c r="B206" s="645" t="s">
        <v>472</v>
      </c>
      <c r="C206" s="676" t="s">
        <v>1153</v>
      </c>
      <c r="D206" s="469"/>
      <c r="F206" s="441"/>
    </row>
    <row r="207" spans="1:8" s="426" customFormat="1">
      <c r="A207" s="439" t="s">
        <v>342</v>
      </c>
      <c r="B207" s="645" t="s">
        <v>473</v>
      </c>
      <c r="C207" s="676" t="s">
        <v>1153</v>
      </c>
      <c r="D207" s="469"/>
      <c r="F207" s="441"/>
    </row>
    <row r="208" spans="1:8" s="426" customFormat="1">
      <c r="A208" s="427"/>
      <c r="B208" s="634"/>
      <c r="C208" s="469"/>
      <c r="D208" s="469"/>
      <c r="F208" s="441"/>
    </row>
    <row r="209" spans="1:8" s="426" customFormat="1">
      <c r="A209" s="439" t="s">
        <v>342</v>
      </c>
      <c r="B209" s="633"/>
      <c r="C209" s="440" t="s">
        <v>197</v>
      </c>
      <c r="D209" s="440" t="s">
        <v>198</v>
      </c>
      <c r="F209" s="441"/>
    </row>
    <row r="210" spans="1:8" s="426" customFormat="1" ht="38.25">
      <c r="A210" s="439" t="s">
        <v>342</v>
      </c>
      <c r="B210" s="645" t="s">
        <v>474</v>
      </c>
      <c r="C210" s="665" t="s">
        <v>1153</v>
      </c>
      <c r="D210" s="665" t="s">
        <v>1153</v>
      </c>
      <c r="F210" s="441"/>
    </row>
    <row r="211" spans="1:8" s="426" customFormat="1">
      <c r="A211" s="427"/>
      <c r="F211" s="444"/>
    </row>
    <row r="212" spans="1:8" s="426" customFormat="1">
      <c r="A212" s="439" t="s">
        <v>343</v>
      </c>
      <c r="B212" s="446" t="s">
        <v>872</v>
      </c>
      <c r="F212" s="444"/>
    </row>
    <row r="213" spans="1:8" s="426" customFormat="1">
      <c r="A213" s="439" t="s">
        <v>343</v>
      </c>
      <c r="B213" s="633"/>
      <c r="C213" s="440" t="s">
        <v>197</v>
      </c>
      <c r="D213" s="440" t="s">
        <v>198</v>
      </c>
      <c r="E213" s="495"/>
      <c r="F213" s="495"/>
      <c r="G213" s="474"/>
    </row>
    <row r="214" spans="1:8" s="426" customFormat="1" ht="25.5">
      <c r="A214" s="439" t="s">
        <v>343</v>
      </c>
      <c r="B214" s="631" t="s">
        <v>873</v>
      </c>
      <c r="C214" s="667"/>
      <c r="D214" s="667" t="s">
        <v>1083</v>
      </c>
      <c r="F214" s="441"/>
      <c r="H214" s="474"/>
    </row>
    <row r="215" spans="1:8" s="426" customFormat="1">
      <c r="A215" s="439" t="s">
        <v>343</v>
      </c>
      <c r="B215" s="528" t="s">
        <v>558</v>
      </c>
      <c r="C215" s="688"/>
      <c r="D215" s="687"/>
      <c r="F215" s="444"/>
    </row>
    <row r="216" spans="1:8" s="426" customFormat="1">
      <c r="A216" s="439" t="s">
        <v>343</v>
      </c>
      <c r="B216" s="528" t="s">
        <v>559</v>
      </c>
      <c r="C216" s="688">
        <v>39873</v>
      </c>
      <c r="D216" s="687"/>
      <c r="F216" s="444"/>
    </row>
    <row r="217" spans="1:8" s="426" customFormat="1">
      <c r="A217" s="427"/>
      <c r="B217" s="529"/>
      <c r="F217" s="444"/>
    </row>
    <row r="218" spans="1:8" s="426" customFormat="1">
      <c r="A218" s="439" t="s">
        <v>344</v>
      </c>
      <c r="B218" s="1233"/>
      <c r="C218" s="1234"/>
      <c r="D218" s="1235"/>
      <c r="E218" s="440" t="s">
        <v>197</v>
      </c>
      <c r="F218" s="440" t="s">
        <v>198</v>
      </c>
      <c r="G218" s="474"/>
    </row>
    <row r="219" spans="1:8" s="426" customFormat="1" ht="12.75" customHeight="1">
      <c r="A219" s="439" t="s">
        <v>344</v>
      </c>
      <c r="B219" s="1079" t="s">
        <v>475</v>
      </c>
      <c r="C219" s="1080"/>
      <c r="D219" s="1081"/>
      <c r="E219" s="665" t="s">
        <v>1083</v>
      </c>
      <c r="F219" s="665"/>
      <c r="H219" s="474"/>
    </row>
    <row r="220" spans="1:8" s="426" customFormat="1" ht="28.5" customHeight="1">
      <c r="A220" s="427"/>
      <c r="F220" s="444"/>
    </row>
    <row r="221" spans="1:8" s="426" customFormat="1">
      <c r="A221" s="439" t="s">
        <v>345</v>
      </c>
      <c r="B221" s="470" t="s">
        <v>560</v>
      </c>
      <c r="F221" s="444"/>
    </row>
    <row r="222" spans="1:8" s="426" customFormat="1" ht="25.5">
      <c r="A222" s="439" t="s">
        <v>345</v>
      </c>
      <c r="B222" s="631" t="s">
        <v>561</v>
      </c>
      <c r="C222" s="689">
        <v>40087</v>
      </c>
      <c r="D222" s="449"/>
      <c r="E222" s="444"/>
      <c r="F222" s="444"/>
    </row>
    <row r="223" spans="1:8" s="426" customFormat="1">
      <c r="A223" s="439" t="s">
        <v>345</v>
      </c>
      <c r="B223" s="528" t="s">
        <v>562</v>
      </c>
      <c r="C223" s="689"/>
      <c r="D223" s="449"/>
      <c r="E223" s="444"/>
      <c r="F223" s="444"/>
    </row>
    <row r="224" spans="1:8" s="426" customFormat="1">
      <c r="A224" s="439" t="s">
        <v>345</v>
      </c>
      <c r="B224" s="530" t="s">
        <v>563</v>
      </c>
      <c r="C224" s="690"/>
      <c r="D224" s="449"/>
      <c r="E224" s="444"/>
      <c r="F224" s="444"/>
    </row>
    <row r="225" spans="1:6" s="426" customFormat="1">
      <c r="A225" s="439"/>
      <c r="B225" s="532"/>
      <c r="C225" s="691"/>
      <c r="D225" s="449"/>
      <c r="E225" s="444"/>
      <c r="F225" s="444"/>
    </row>
    <row r="226" spans="1:6" s="426" customFormat="1">
      <c r="A226" s="427"/>
      <c r="B226" s="444"/>
      <c r="C226" s="444"/>
      <c r="D226" s="444"/>
      <c r="E226" s="444"/>
      <c r="F226" s="444"/>
    </row>
    <row r="227" spans="1:6" s="426" customFormat="1">
      <c r="A227" s="439" t="s">
        <v>346</v>
      </c>
      <c r="B227" s="446" t="s">
        <v>423</v>
      </c>
      <c r="F227" s="444"/>
    </row>
    <row r="228" spans="1:6" s="426" customFormat="1">
      <c r="A228" s="439" t="s">
        <v>346</v>
      </c>
      <c r="B228" s="637" t="s">
        <v>924</v>
      </c>
      <c r="C228" s="688">
        <v>39934</v>
      </c>
      <c r="F228" s="444"/>
    </row>
    <row r="229" spans="1:6" s="426" customFormat="1">
      <c r="A229" s="439" t="s">
        <v>346</v>
      </c>
      <c r="B229" s="637" t="s">
        <v>925</v>
      </c>
      <c r="C229" s="692"/>
      <c r="F229" s="444"/>
    </row>
    <row r="230" spans="1:6" s="426" customFormat="1" ht="38.25">
      <c r="A230" s="439" t="s">
        <v>346</v>
      </c>
      <c r="B230" s="637" t="s">
        <v>926</v>
      </c>
      <c r="C230" s="693" t="s">
        <v>1153</v>
      </c>
      <c r="F230" s="444"/>
    </row>
    <row r="231" spans="1:6" s="426" customFormat="1">
      <c r="A231" s="439" t="s">
        <v>346</v>
      </c>
      <c r="B231" s="530" t="s">
        <v>563</v>
      </c>
      <c r="C231" s="531"/>
      <c r="F231" s="444"/>
    </row>
    <row r="232" spans="1:6" s="426" customFormat="1">
      <c r="A232" s="439"/>
      <c r="B232" s="533"/>
      <c r="C232" s="534"/>
      <c r="F232" s="444"/>
    </row>
    <row r="233" spans="1:6" s="426" customFormat="1">
      <c r="A233" s="439" t="s">
        <v>346</v>
      </c>
      <c r="B233" s="1242" t="s">
        <v>156</v>
      </c>
      <c r="C233" s="1243"/>
      <c r="D233" s="688" t="s">
        <v>1153</v>
      </c>
      <c r="F233" s="444"/>
    </row>
    <row r="234" spans="1:6" s="426" customFormat="1">
      <c r="A234" s="439" t="s">
        <v>346</v>
      </c>
      <c r="B234" s="1242" t="s">
        <v>1154</v>
      </c>
      <c r="C234" s="1243"/>
      <c r="D234" s="688"/>
      <c r="F234" s="444"/>
    </row>
    <row r="235" spans="1:6" s="426" customFormat="1">
      <c r="A235" s="439" t="s">
        <v>346</v>
      </c>
      <c r="B235" s="1242" t="s">
        <v>477</v>
      </c>
      <c r="C235" s="1243"/>
      <c r="F235" s="444"/>
    </row>
    <row r="236" spans="1:6" s="426" customFormat="1">
      <c r="A236" s="439" t="s">
        <v>346</v>
      </c>
      <c r="B236" s="535" t="s">
        <v>478</v>
      </c>
      <c r="C236" s="688" t="s">
        <v>1155</v>
      </c>
      <c r="F236" s="444"/>
    </row>
    <row r="237" spans="1:6" s="426" customFormat="1">
      <c r="A237" s="439" t="s">
        <v>346</v>
      </c>
      <c r="B237" s="535" t="s">
        <v>479</v>
      </c>
      <c r="C237" s="688"/>
      <c r="F237" s="444"/>
    </row>
    <row r="238" spans="1:6" s="426" customFormat="1">
      <c r="A238" s="439" t="s">
        <v>346</v>
      </c>
      <c r="B238" s="536" t="s">
        <v>480</v>
      </c>
      <c r="C238" s="688" t="s">
        <v>1156</v>
      </c>
      <c r="D238" s="444"/>
      <c r="E238" s="444"/>
      <c r="F238" s="444"/>
    </row>
    <row r="239" spans="1:6" s="426" customFormat="1">
      <c r="A239" s="427"/>
      <c r="F239" s="444"/>
    </row>
    <row r="240" spans="1:6" s="426" customFormat="1">
      <c r="A240" s="439" t="s">
        <v>347</v>
      </c>
      <c r="B240" s="446" t="s">
        <v>874</v>
      </c>
      <c r="F240" s="444"/>
    </row>
    <row r="241" spans="1:6" s="426" customFormat="1">
      <c r="A241" s="439" t="s">
        <v>347</v>
      </c>
      <c r="B241" s="1233"/>
      <c r="C241" s="1234"/>
      <c r="D241" s="1235"/>
      <c r="E241" s="440" t="s">
        <v>197</v>
      </c>
      <c r="F241" s="440" t="s">
        <v>198</v>
      </c>
    </row>
    <row r="242" spans="1:6" s="426" customFormat="1" ht="29.25" customHeight="1">
      <c r="A242" s="439" t="s">
        <v>347</v>
      </c>
      <c r="B242" s="1000" t="s">
        <v>875</v>
      </c>
      <c r="C242" s="1001"/>
      <c r="D242" s="1002"/>
      <c r="E242" s="665" t="s">
        <v>1083</v>
      </c>
      <c r="F242" s="665"/>
    </row>
    <row r="243" spans="1:6" s="426" customFormat="1">
      <c r="A243" s="439" t="s">
        <v>347</v>
      </c>
      <c r="B243" s="1244" t="s">
        <v>876</v>
      </c>
      <c r="C243" s="1244"/>
      <c r="D243" s="694" t="s">
        <v>1157</v>
      </c>
      <c r="F243" s="441"/>
    </row>
    <row r="244" spans="1:6" s="426" customFormat="1">
      <c r="A244" s="427"/>
      <c r="F244" s="444"/>
    </row>
    <row r="245" spans="1:6" s="426" customFormat="1">
      <c r="A245" s="439" t="s">
        <v>348</v>
      </c>
      <c r="B245" s="446" t="s">
        <v>877</v>
      </c>
      <c r="F245" s="444"/>
    </row>
    <row r="246" spans="1:6" s="426" customFormat="1">
      <c r="A246" s="439" t="s">
        <v>348</v>
      </c>
      <c r="B246" s="1233"/>
      <c r="C246" s="1234"/>
      <c r="D246" s="1235"/>
      <c r="E246" s="440" t="s">
        <v>197</v>
      </c>
      <c r="F246" s="440" t="s">
        <v>198</v>
      </c>
    </row>
    <row r="247" spans="1:6" s="426" customFormat="1" ht="45.75" customHeight="1">
      <c r="A247" s="439" t="s">
        <v>348</v>
      </c>
      <c r="B247" s="1000" t="s">
        <v>729</v>
      </c>
      <c r="C247" s="1001"/>
      <c r="D247" s="1002"/>
      <c r="E247" s="665"/>
      <c r="F247" s="665" t="s">
        <v>1083</v>
      </c>
    </row>
    <row r="248" spans="1:6" s="426" customFormat="1" ht="40.5" customHeight="1">
      <c r="A248" s="427"/>
      <c r="F248" s="444"/>
    </row>
    <row r="249" spans="1:6" s="426" customFormat="1">
      <c r="A249" s="439" t="s">
        <v>349</v>
      </c>
      <c r="B249" s="537" t="s">
        <v>424</v>
      </c>
      <c r="C249" s="1245" t="s">
        <v>153</v>
      </c>
      <c r="D249" s="1025"/>
      <c r="E249" s="538" t="s">
        <v>1036</v>
      </c>
      <c r="F249" s="444"/>
    </row>
    <row r="250" spans="1:6" s="426" customFormat="1">
      <c r="A250" s="427"/>
      <c r="F250" s="444"/>
    </row>
    <row r="251" spans="1:6" s="426" customFormat="1" ht="15.75">
      <c r="A251" s="427"/>
      <c r="B251" s="429" t="s">
        <v>878</v>
      </c>
      <c r="F251" s="444"/>
    </row>
    <row r="252" spans="1:6" s="426" customFormat="1">
      <c r="A252" s="439" t="s">
        <v>350</v>
      </c>
      <c r="B252" s="446" t="s">
        <v>201</v>
      </c>
      <c r="F252" s="444"/>
    </row>
    <row r="253" spans="1:6" s="426" customFormat="1">
      <c r="A253" s="439" t="s">
        <v>350</v>
      </c>
      <c r="B253" s="1233"/>
      <c r="C253" s="1234"/>
      <c r="D253" s="1235"/>
      <c r="E253" s="440" t="s">
        <v>197</v>
      </c>
      <c r="F253" s="440" t="s">
        <v>198</v>
      </c>
    </row>
    <row r="254" spans="1:6" s="426" customFormat="1" ht="65.25" customHeight="1">
      <c r="A254" s="439" t="s">
        <v>350</v>
      </c>
      <c r="B254" s="1000" t="s">
        <v>202</v>
      </c>
      <c r="C254" s="1001"/>
      <c r="D254" s="1002"/>
      <c r="E254" s="665"/>
      <c r="F254" s="665" t="s">
        <v>1083</v>
      </c>
    </row>
    <row r="255" spans="1:6" s="426" customFormat="1" ht="12.75" customHeight="1">
      <c r="A255" s="439" t="s">
        <v>350</v>
      </c>
      <c r="B255" s="991" t="s">
        <v>203</v>
      </c>
      <c r="C255" s="991"/>
      <c r="D255" s="1028"/>
      <c r="E255" s="672"/>
      <c r="F255" s="672"/>
    </row>
    <row r="256" spans="1:6" s="426" customFormat="1" ht="12.75" customHeight="1">
      <c r="A256" s="439" t="s">
        <v>350</v>
      </c>
      <c r="B256" s="1020" t="s">
        <v>204</v>
      </c>
      <c r="C256" s="1020"/>
      <c r="D256" s="1020"/>
      <c r="E256" s="688" t="s">
        <v>1152</v>
      </c>
      <c r="F256" s="672"/>
    </row>
    <row r="257" spans="1:6" s="426" customFormat="1" ht="12.75" customHeight="1">
      <c r="A257" s="439" t="s">
        <v>350</v>
      </c>
      <c r="B257" s="1020" t="s">
        <v>205</v>
      </c>
      <c r="C257" s="1020"/>
      <c r="D257" s="1020"/>
      <c r="E257" s="688" t="s">
        <v>1152</v>
      </c>
      <c r="F257" s="672"/>
    </row>
    <row r="258" spans="1:6" s="426" customFormat="1" ht="12.75" customHeight="1">
      <c r="A258" s="439" t="s">
        <v>350</v>
      </c>
      <c r="B258" s="1020" t="s">
        <v>206</v>
      </c>
      <c r="C258" s="1020"/>
      <c r="D258" s="1020"/>
      <c r="E258" s="688" t="s">
        <v>1152</v>
      </c>
      <c r="F258" s="672"/>
    </row>
    <row r="259" spans="1:6" s="426" customFormat="1" ht="12.75" customHeight="1">
      <c r="A259" s="439" t="s">
        <v>350</v>
      </c>
      <c r="B259" s="1020" t="s">
        <v>207</v>
      </c>
      <c r="C259" s="1020"/>
      <c r="D259" s="1020"/>
      <c r="E259" s="688" t="s">
        <v>1152</v>
      </c>
      <c r="F259" s="672"/>
    </row>
    <row r="260" spans="1:6" s="426" customFormat="1" ht="12.75" customHeight="1">
      <c r="A260" s="439" t="s">
        <v>350</v>
      </c>
      <c r="B260" s="1088" t="s">
        <v>291</v>
      </c>
      <c r="C260" s="1088"/>
      <c r="D260" s="1088"/>
      <c r="E260" s="672"/>
      <c r="F260" s="672"/>
    </row>
    <row r="261" spans="1:6" s="426" customFormat="1" ht="12.75" customHeight="1">
      <c r="A261" s="439" t="s">
        <v>350</v>
      </c>
      <c r="B261" s="1020" t="s">
        <v>208</v>
      </c>
      <c r="C261" s="1020"/>
      <c r="D261" s="1020"/>
      <c r="E261" s="695" t="s">
        <v>1152</v>
      </c>
      <c r="F261" s="672"/>
    </row>
    <row r="262" spans="1:6" s="426" customFormat="1" ht="12.75" customHeight="1">
      <c r="A262" s="439" t="s">
        <v>350</v>
      </c>
      <c r="B262" s="1087" t="s">
        <v>209</v>
      </c>
      <c r="C262" s="1087"/>
      <c r="D262" s="1087"/>
      <c r="E262" s="696" t="s">
        <v>1152</v>
      </c>
      <c r="F262" s="672"/>
    </row>
    <row r="263" spans="1:6" s="426" customFormat="1" ht="12.75" customHeight="1">
      <c r="A263" s="439" t="s">
        <v>350</v>
      </c>
      <c r="B263" s="990" t="s">
        <v>210</v>
      </c>
      <c r="C263" s="991"/>
      <c r="D263" s="991"/>
      <c r="E263" s="1230"/>
      <c r="F263" s="1231"/>
    </row>
    <row r="264" spans="1:6" s="426" customFormat="1">
      <c r="A264" s="439"/>
      <c r="B264" s="1037"/>
      <c r="C264" s="1038"/>
      <c r="D264" s="1038"/>
      <c r="E264" s="1038"/>
      <c r="F264" s="1232"/>
    </row>
    <row r="265" spans="1:6" s="426" customFormat="1">
      <c r="A265" s="427"/>
      <c r="F265" s="444"/>
    </row>
    <row r="266" spans="1:6" s="426" customFormat="1">
      <c r="A266" s="439" t="s">
        <v>351</v>
      </c>
      <c r="B266" s="446" t="s">
        <v>879</v>
      </c>
      <c r="F266" s="444"/>
    </row>
    <row r="267" spans="1:6" s="426" customFormat="1">
      <c r="A267" s="439" t="s">
        <v>351</v>
      </c>
      <c r="B267" s="1233"/>
      <c r="C267" s="1234"/>
      <c r="D267" s="1235"/>
      <c r="E267" s="440" t="s">
        <v>197</v>
      </c>
      <c r="F267" s="440" t="s">
        <v>198</v>
      </c>
    </row>
    <row r="268" spans="1:6" s="426" customFormat="1" ht="63" customHeight="1">
      <c r="A268" s="439" t="s">
        <v>351</v>
      </c>
      <c r="B268" s="1000" t="s">
        <v>481</v>
      </c>
      <c r="C268" s="1001"/>
      <c r="D268" s="1002"/>
      <c r="E268" s="665"/>
      <c r="F268" s="665" t="s">
        <v>1083</v>
      </c>
    </row>
    <row r="269" spans="1:6" s="426" customFormat="1" ht="12.75" customHeight="1">
      <c r="A269" s="439" t="s">
        <v>351</v>
      </c>
      <c r="B269" s="991" t="s">
        <v>203</v>
      </c>
      <c r="C269" s="991"/>
      <c r="D269" s="1028"/>
      <c r="E269" s="672"/>
      <c r="F269" s="687"/>
    </row>
    <row r="270" spans="1:6" s="426" customFormat="1">
      <c r="A270" s="439" t="s">
        <v>351</v>
      </c>
      <c r="B270" s="1020" t="s">
        <v>211</v>
      </c>
      <c r="C270" s="1020"/>
      <c r="D270" s="1020"/>
      <c r="E270" s="688" t="s">
        <v>1152</v>
      </c>
      <c r="F270" s="687"/>
    </row>
    <row r="271" spans="1:6" s="426" customFormat="1">
      <c r="A271" s="439" t="s">
        <v>351</v>
      </c>
      <c r="B271" s="1020" t="s">
        <v>212</v>
      </c>
      <c r="C271" s="1020"/>
      <c r="D271" s="1020"/>
      <c r="E271" s="688" t="s">
        <v>1152</v>
      </c>
      <c r="F271" s="687"/>
    </row>
    <row r="272" spans="1:6" s="426" customFormat="1">
      <c r="A272" s="427"/>
      <c r="F272" s="444"/>
    </row>
    <row r="273" spans="1:7" s="426" customFormat="1">
      <c r="A273" s="439" t="s">
        <v>351</v>
      </c>
      <c r="B273" s="1064" t="s">
        <v>482</v>
      </c>
      <c r="C273" s="1064"/>
      <c r="D273" s="1064"/>
      <c r="E273" s="1064"/>
      <c r="F273" s="1064"/>
      <c r="G273" s="1064"/>
    </row>
    <row r="274" spans="1:7" s="426" customFormat="1">
      <c r="A274" s="439" t="s">
        <v>351</v>
      </c>
      <c r="B274" s="539" t="s">
        <v>197</v>
      </c>
      <c r="C274" s="539" t="s">
        <v>198</v>
      </c>
      <c r="F274" s="444"/>
    </row>
    <row r="275" spans="1:7" s="426" customFormat="1">
      <c r="A275" s="439" t="s">
        <v>351</v>
      </c>
      <c r="B275" s="539"/>
      <c r="C275" s="697" t="s">
        <v>1083</v>
      </c>
    </row>
  </sheetData>
  <sheetProtection password="CA0F" sheet="1" objects="1" scenarios="1"/>
  <mergeCells count="104">
    <mergeCell ref="B269:D269"/>
    <mergeCell ref="B270:D270"/>
    <mergeCell ref="B271:D271"/>
    <mergeCell ref="B273:G273"/>
    <mergeCell ref="B218:D218"/>
    <mergeCell ref="B219:D219"/>
    <mergeCell ref="B233:C233"/>
    <mergeCell ref="B234:C234"/>
    <mergeCell ref="B235:C235"/>
    <mergeCell ref="B243:C243"/>
    <mergeCell ref="B246:D246"/>
    <mergeCell ref="B247:D247"/>
    <mergeCell ref="C249:D249"/>
    <mergeCell ref="B242:D242"/>
    <mergeCell ref="B257:D257"/>
    <mergeCell ref="B262:D262"/>
    <mergeCell ref="B253:D253"/>
    <mergeCell ref="B254:D254"/>
    <mergeCell ref="B255:D255"/>
    <mergeCell ref="B256:D256"/>
    <mergeCell ref="B258:D258"/>
    <mergeCell ref="B259:D259"/>
    <mergeCell ref="B260:D260"/>
    <mergeCell ref="B261:D261"/>
    <mergeCell ref="A1:F1"/>
    <mergeCell ref="B4:F4"/>
    <mergeCell ref="B5:D5"/>
    <mergeCell ref="B6:D6"/>
    <mergeCell ref="B9:D9"/>
    <mergeCell ref="B10:D10"/>
    <mergeCell ref="B13:D13"/>
    <mergeCell ref="B17:D17"/>
    <mergeCell ref="B23:D23"/>
    <mergeCell ref="B14:D14"/>
    <mergeCell ref="B18:D18"/>
    <mergeCell ref="B22:F22"/>
    <mergeCell ref="B24:D24"/>
    <mergeCell ref="B25:D25"/>
    <mergeCell ref="B36:C36"/>
    <mergeCell ref="B37:C37"/>
    <mergeCell ref="B39:F39"/>
    <mergeCell ref="B30:C30"/>
    <mergeCell ref="B31:C31"/>
    <mergeCell ref="B35:C35"/>
    <mergeCell ref="B26:D26"/>
    <mergeCell ref="B27:D27"/>
    <mergeCell ref="B28:D28"/>
    <mergeCell ref="B40:C40"/>
    <mergeCell ref="B41:C41"/>
    <mergeCell ref="B42:C42"/>
    <mergeCell ref="B44:F44"/>
    <mergeCell ref="B61:D61"/>
    <mergeCell ref="B60:F60"/>
    <mergeCell ref="B62:D62"/>
    <mergeCell ref="B63:D63"/>
    <mergeCell ref="B64:D64"/>
    <mergeCell ref="B65:D65"/>
    <mergeCell ref="B66:D66"/>
    <mergeCell ref="B68:F68"/>
    <mergeCell ref="B94:D94"/>
    <mergeCell ref="B95:D95"/>
    <mergeCell ref="B96:F96"/>
    <mergeCell ref="C97:G97"/>
    <mergeCell ref="B105:G105"/>
    <mergeCell ref="B106:D106"/>
    <mergeCell ref="B107:D107"/>
    <mergeCell ref="B108:D108"/>
    <mergeCell ref="B110:G110"/>
    <mergeCell ref="B120:F120"/>
    <mergeCell ref="B124:D124"/>
    <mergeCell ref="B125:D125"/>
    <mergeCell ref="B127:F127"/>
    <mergeCell ref="B128:F128"/>
    <mergeCell ref="B130:F130"/>
    <mergeCell ref="C137:E137"/>
    <mergeCell ref="B140:F140"/>
    <mergeCell ref="B142:F142"/>
    <mergeCell ref="D144:E144"/>
    <mergeCell ref="D145:E145"/>
    <mergeCell ref="B157:F157"/>
    <mergeCell ref="B174:F174"/>
    <mergeCell ref="B175:D175"/>
    <mergeCell ref="B176:D176"/>
    <mergeCell ref="B177:D177"/>
    <mergeCell ref="B178:D178"/>
    <mergeCell ref="B179:D179"/>
    <mergeCell ref="B186:C186"/>
    <mergeCell ref="B183:C183"/>
    <mergeCell ref="B184:C184"/>
    <mergeCell ref="B185:C185"/>
    <mergeCell ref="B180:E180"/>
    <mergeCell ref="B182:F182"/>
    <mergeCell ref="B263:F264"/>
    <mergeCell ref="B267:D267"/>
    <mergeCell ref="B268:D268"/>
    <mergeCell ref="B187:C187"/>
    <mergeCell ref="B188:C188"/>
    <mergeCell ref="B189:C189"/>
    <mergeCell ref="B190:C190"/>
    <mergeCell ref="B191:C191"/>
    <mergeCell ref="B193:D193"/>
    <mergeCell ref="B194:D194"/>
    <mergeCell ref="B204:D204"/>
    <mergeCell ref="B241:D241"/>
  </mergeCells>
  <pageMargins left="0.75" right="0.75" top="1" bottom="1" header="0.5" footer="0.5"/>
  <pageSetup scale="91" fitToHeight="10" orientation="portrait" r:id="rId1"/>
  <headerFooter alignWithMargins="0">
    <oddHeader>&amp;CCommon Data Set 2008-09</oddHeader>
    <oddFooter>&amp;C&amp;A&amp;RPage &amp;P</oddFooter>
  </headerFooter>
  <drawing r:id="rId2"/>
</worksheet>
</file>

<file path=xl/worksheets/sheet18.xml><?xml version="1.0" encoding="utf-8"?>
<worksheet xmlns="http://schemas.openxmlformats.org/spreadsheetml/2006/main" xmlns:r="http://schemas.openxmlformats.org/officeDocument/2006/relationships">
  <sheetPr>
    <tabColor rgb="FF00B0F0"/>
    <pageSetUpPr fitToPage="1"/>
  </sheetPr>
  <dimension ref="A1:K270"/>
  <sheetViews>
    <sheetView workbookViewId="0">
      <selection activeCell="H17" sqref="H17"/>
    </sheetView>
  </sheetViews>
  <sheetFormatPr defaultRowHeight="12.75"/>
  <cols>
    <col min="1" max="1" width="4.42578125" style="1" customWidth="1"/>
    <col min="2" max="2" width="27" customWidth="1"/>
    <col min="3" max="6" width="14.7109375" customWidth="1"/>
  </cols>
  <sheetData>
    <row r="1" spans="1:6" ht="18">
      <c r="A1" s="1219" t="s">
        <v>1055</v>
      </c>
      <c r="B1" s="1287"/>
      <c r="C1" s="1287"/>
      <c r="D1" s="1287"/>
      <c r="E1" s="1287"/>
      <c r="F1" s="1287"/>
    </row>
    <row r="3" spans="1:6" ht="15.75">
      <c r="B3" s="19" t="s">
        <v>966</v>
      </c>
    </row>
    <row r="4" spans="1:6" ht="93" customHeight="1">
      <c r="A4" s="2" t="s">
        <v>331</v>
      </c>
      <c r="B4" s="1274" t="s">
        <v>288</v>
      </c>
      <c r="C4" s="1283"/>
      <c r="D4" s="1283"/>
      <c r="E4" s="1283"/>
      <c r="F4" s="966"/>
    </row>
    <row r="5" spans="1:6">
      <c r="A5" s="2" t="s">
        <v>331</v>
      </c>
      <c r="B5" s="983" t="s">
        <v>880</v>
      </c>
      <c r="C5" s="1162"/>
      <c r="D5" s="1104"/>
      <c r="E5" s="339">
        <v>6</v>
      </c>
    </row>
    <row r="6" spans="1:6">
      <c r="A6" s="2" t="s">
        <v>331</v>
      </c>
      <c r="B6" s="1281" t="s">
        <v>881</v>
      </c>
      <c r="C6" s="1153"/>
      <c r="D6" s="1154"/>
      <c r="E6" s="340">
        <v>11</v>
      </c>
    </row>
    <row r="7" spans="1:6">
      <c r="A7" s="2"/>
      <c r="B7" s="10"/>
      <c r="C7" s="33"/>
      <c r="D7" s="33"/>
      <c r="E7" s="341"/>
    </row>
    <row r="8" spans="1:6">
      <c r="A8" s="2" t="s">
        <v>331</v>
      </c>
      <c r="B8" s="1281" t="s">
        <v>882</v>
      </c>
      <c r="C8" s="1153"/>
      <c r="D8" s="1154"/>
      <c r="E8" s="340">
        <v>4</v>
      </c>
    </row>
    <row r="9" spans="1:6">
      <c r="A9" s="2" t="s">
        <v>331</v>
      </c>
      <c r="B9" s="1281" t="s">
        <v>507</v>
      </c>
      <c r="C9" s="1153"/>
      <c r="D9" s="1154"/>
      <c r="E9" s="340">
        <v>7</v>
      </c>
    </row>
    <row r="10" spans="1:6">
      <c r="A10" s="2"/>
      <c r="B10" s="10"/>
      <c r="C10" s="25"/>
      <c r="D10" s="25"/>
      <c r="E10" s="341"/>
    </row>
    <row r="11" spans="1:6">
      <c r="A11" s="2" t="s">
        <v>331</v>
      </c>
      <c r="B11" s="1281" t="s">
        <v>497</v>
      </c>
      <c r="C11" s="1153"/>
      <c r="D11" s="1154"/>
      <c r="E11" s="340">
        <v>4</v>
      </c>
    </row>
    <row r="12" spans="1:6">
      <c r="A12" s="2" t="s">
        <v>331</v>
      </c>
      <c r="B12" s="1282" t="s">
        <v>498</v>
      </c>
      <c r="C12" s="1153"/>
      <c r="D12" s="1154"/>
      <c r="E12" s="340"/>
    </row>
    <row r="13" spans="1:6">
      <c r="A13" s="2"/>
      <c r="B13" s="10"/>
      <c r="C13" s="25"/>
      <c r="D13" s="25"/>
      <c r="E13" s="341"/>
    </row>
    <row r="14" spans="1:6">
      <c r="A14" s="2" t="s">
        <v>331</v>
      </c>
      <c r="B14" s="1284" t="s">
        <v>499</v>
      </c>
      <c r="C14" s="1153"/>
      <c r="D14" s="1154"/>
      <c r="E14" s="340">
        <v>7</v>
      </c>
    </row>
    <row r="15" spans="1:6">
      <c r="A15" s="2" t="s">
        <v>331</v>
      </c>
      <c r="B15" s="1282" t="s">
        <v>500</v>
      </c>
      <c r="C15" s="1153"/>
      <c r="D15" s="1154"/>
      <c r="E15" s="340"/>
    </row>
    <row r="17" spans="1:6" ht="29.25" customHeight="1">
      <c r="A17" s="2" t="s">
        <v>332</v>
      </c>
      <c r="B17" s="1274" t="s">
        <v>501</v>
      </c>
      <c r="C17" s="1283"/>
      <c r="D17" s="1283"/>
      <c r="E17" s="1283"/>
      <c r="F17" s="966"/>
    </row>
    <row r="18" spans="1:6">
      <c r="A18" s="2"/>
      <c r="B18" s="1295"/>
      <c r="C18" s="1119"/>
      <c r="D18" s="1119"/>
      <c r="E18" s="29" t="s">
        <v>197</v>
      </c>
      <c r="F18" s="29" t="s">
        <v>198</v>
      </c>
    </row>
    <row r="19" spans="1:6">
      <c r="A19" s="2" t="s">
        <v>332</v>
      </c>
      <c r="B19" s="1099" t="s">
        <v>967</v>
      </c>
      <c r="C19" s="1099"/>
      <c r="D19" s="1099"/>
      <c r="E19" s="342" t="s">
        <v>1083</v>
      </c>
      <c r="F19" s="29"/>
    </row>
    <row r="20" spans="1:6">
      <c r="A20" s="2" t="s">
        <v>332</v>
      </c>
      <c r="B20" s="1268" t="s">
        <v>289</v>
      </c>
      <c r="C20" s="1268"/>
      <c r="D20" s="1268"/>
      <c r="E20" s="343"/>
      <c r="F20" s="25"/>
    </row>
    <row r="21" spans="1:6">
      <c r="A21" s="2" t="s">
        <v>332</v>
      </c>
      <c r="B21" s="1269" t="s">
        <v>367</v>
      </c>
      <c r="C21" s="1270"/>
      <c r="D21" s="1271"/>
      <c r="E21" s="344">
        <v>0</v>
      </c>
      <c r="F21" s="25"/>
    </row>
    <row r="22" spans="1:6">
      <c r="A22" s="2" t="s">
        <v>332</v>
      </c>
      <c r="B22" s="1121" t="s">
        <v>136</v>
      </c>
      <c r="C22" s="1121"/>
      <c r="D22" s="1121"/>
      <c r="E22" s="344">
        <v>0</v>
      </c>
      <c r="F22" s="25"/>
    </row>
    <row r="23" spans="1:6">
      <c r="A23" s="2" t="s">
        <v>332</v>
      </c>
      <c r="B23" s="1121" t="s">
        <v>137</v>
      </c>
      <c r="C23" s="1121"/>
      <c r="D23" s="1121"/>
      <c r="E23" s="344">
        <v>0</v>
      </c>
    </row>
    <row r="24" spans="1:6">
      <c r="A24" s="2" t="s">
        <v>332</v>
      </c>
      <c r="B24" s="203" t="s">
        <v>368</v>
      </c>
      <c r="C24" s="178"/>
      <c r="D24" s="178"/>
      <c r="E24" s="28"/>
    </row>
    <row r="25" spans="1:6">
      <c r="A25" s="2" t="s">
        <v>332</v>
      </c>
      <c r="B25" s="1266" t="s">
        <v>369</v>
      </c>
      <c r="C25" s="1252"/>
      <c r="D25" s="178"/>
      <c r="E25" s="28"/>
    </row>
    <row r="26" spans="1:6">
      <c r="A26" s="2" t="s">
        <v>332</v>
      </c>
      <c r="B26" s="1266" t="s">
        <v>370</v>
      </c>
      <c r="C26" s="1252"/>
      <c r="D26" s="178"/>
      <c r="E26" s="28"/>
    </row>
    <row r="27" spans="1:6">
      <c r="B27" s="5"/>
      <c r="C27" s="5"/>
      <c r="D27" s="5"/>
    </row>
    <row r="28" spans="1:6" ht="15.75">
      <c r="A28" s="38"/>
      <c r="B28" s="19" t="s">
        <v>968</v>
      </c>
    </row>
    <row r="29" spans="1:6">
      <c r="A29" s="2" t="s">
        <v>330</v>
      </c>
      <c r="B29" s="3" t="s">
        <v>420</v>
      </c>
    </row>
    <row r="30" spans="1:6" ht="25.5" customHeight="1">
      <c r="A30" s="2" t="s">
        <v>330</v>
      </c>
      <c r="B30" s="988" t="s">
        <v>969</v>
      </c>
      <c r="C30" s="988"/>
      <c r="D30" s="342" t="s">
        <v>1091</v>
      </c>
      <c r="F30" s="25"/>
    </row>
    <row r="31" spans="1:6" ht="24.75" customHeight="1">
      <c r="A31" s="2" t="s">
        <v>330</v>
      </c>
      <c r="B31" s="1187" t="s">
        <v>138</v>
      </c>
      <c r="C31" s="988"/>
      <c r="D31" s="29"/>
      <c r="F31" s="25"/>
    </row>
    <row r="32" spans="1:6" ht="12.75" customHeight="1">
      <c r="A32" s="2" t="s">
        <v>330</v>
      </c>
      <c r="B32" s="988" t="s">
        <v>139</v>
      </c>
      <c r="C32" s="988"/>
      <c r="D32" s="29"/>
      <c r="F32" s="25"/>
    </row>
    <row r="34" spans="1:6" ht="29.25" customHeight="1">
      <c r="A34" s="2" t="s">
        <v>333</v>
      </c>
      <c r="B34" s="1272" t="s">
        <v>796</v>
      </c>
      <c r="C34" s="1272"/>
      <c r="D34" s="1272"/>
      <c r="E34" s="1272"/>
      <c r="F34" s="966"/>
    </row>
    <row r="35" spans="1:6">
      <c r="A35" s="2" t="s">
        <v>333</v>
      </c>
      <c r="B35" s="988" t="s">
        <v>140</v>
      </c>
      <c r="C35" s="988"/>
      <c r="D35" s="342" t="s">
        <v>1083</v>
      </c>
      <c r="F35" s="25"/>
    </row>
    <row r="36" spans="1:6">
      <c r="A36" s="2" t="s">
        <v>333</v>
      </c>
      <c r="B36" s="1187" t="s">
        <v>141</v>
      </c>
      <c r="C36" s="988"/>
      <c r="D36" s="29"/>
      <c r="F36" s="25"/>
    </row>
    <row r="37" spans="1:6" ht="12.75" customHeight="1">
      <c r="A37" s="2" t="s">
        <v>333</v>
      </c>
      <c r="B37" s="988" t="s">
        <v>142</v>
      </c>
      <c r="C37" s="988"/>
      <c r="D37" s="29"/>
      <c r="F37" s="25"/>
    </row>
    <row r="39" spans="1:6" ht="54.75" customHeight="1">
      <c r="A39" s="2" t="s">
        <v>334</v>
      </c>
      <c r="B39" s="1274" t="s">
        <v>325</v>
      </c>
      <c r="C39" s="1275"/>
      <c r="D39" s="1275"/>
      <c r="E39" s="1275"/>
      <c r="F39" s="966"/>
    </row>
    <row r="40" spans="1:6" ht="24">
      <c r="A40" s="2" t="s">
        <v>334</v>
      </c>
      <c r="B40" s="141"/>
      <c r="C40" s="26" t="s">
        <v>797</v>
      </c>
      <c r="D40" s="27" t="s">
        <v>798</v>
      </c>
      <c r="E40" s="39"/>
      <c r="F40" s="28"/>
    </row>
    <row r="41" spans="1:6">
      <c r="A41" s="2" t="s">
        <v>334</v>
      </c>
      <c r="B41" s="37" t="s">
        <v>799</v>
      </c>
      <c r="C41" s="342">
        <v>0</v>
      </c>
      <c r="D41" s="345">
        <v>0</v>
      </c>
      <c r="F41" s="28"/>
    </row>
    <row r="42" spans="1:6">
      <c r="A42" s="2" t="s">
        <v>334</v>
      </c>
      <c r="B42" s="37" t="s">
        <v>800</v>
      </c>
      <c r="C42" s="342">
        <v>0</v>
      </c>
      <c r="D42" s="345">
        <v>0</v>
      </c>
      <c r="F42" s="28"/>
    </row>
    <row r="43" spans="1:6">
      <c r="A43" s="2" t="s">
        <v>334</v>
      </c>
      <c r="B43" s="37" t="s">
        <v>801</v>
      </c>
      <c r="C43" s="342">
        <v>0</v>
      </c>
      <c r="D43" s="345">
        <v>0</v>
      </c>
      <c r="F43" s="28"/>
    </row>
    <row r="44" spans="1:6">
      <c r="A44" s="2" t="s">
        <v>334</v>
      </c>
      <c r="B44" s="37" t="s">
        <v>802</v>
      </c>
      <c r="C44" s="342">
        <v>0</v>
      </c>
      <c r="D44" s="345">
        <v>0</v>
      </c>
      <c r="F44" s="28"/>
    </row>
    <row r="45" spans="1:6" ht="25.5">
      <c r="A45" s="2" t="s">
        <v>334</v>
      </c>
      <c r="B45" s="40" t="s">
        <v>421</v>
      </c>
      <c r="C45" s="342">
        <v>0</v>
      </c>
      <c r="D45" s="345">
        <v>0</v>
      </c>
      <c r="F45" s="28"/>
    </row>
    <row r="46" spans="1:6">
      <c r="A46" s="2" t="s">
        <v>334</v>
      </c>
      <c r="B46" s="37" t="s">
        <v>803</v>
      </c>
      <c r="C46" s="342">
        <v>0</v>
      </c>
      <c r="D46" s="345">
        <v>0</v>
      </c>
      <c r="F46" s="28"/>
    </row>
    <row r="47" spans="1:6">
      <c r="A47" s="2" t="s">
        <v>334</v>
      </c>
      <c r="B47" s="37" t="s">
        <v>804</v>
      </c>
      <c r="C47" s="342">
        <v>0</v>
      </c>
      <c r="D47" s="345">
        <v>0</v>
      </c>
      <c r="F47" s="28"/>
    </row>
    <row r="48" spans="1:6">
      <c r="A48" s="2" t="s">
        <v>334</v>
      </c>
      <c r="B48" s="37" t="s">
        <v>805</v>
      </c>
      <c r="C48" s="342">
        <v>0</v>
      </c>
      <c r="D48" s="345">
        <v>0</v>
      </c>
      <c r="F48" s="28"/>
    </row>
    <row r="49" spans="1:6" ht="13.5" thickBot="1">
      <c r="A49" s="2" t="s">
        <v>334</v>
      </c>
      <c r="B49" s="216" t="s">
        <v>806</v>
      </c>
      <c r="C49" s="342">
        <v>0</v>
      </c>
      <c r="D49" s="345">
        <v>0</v>
      </c>
      <c r="F49" s="28"/>
    </row>
    <row r="50" spans="1:6" ht="13.5" thickBot="1">
      <c r="A50" s="2" t="s">
        <v>334</v>
      </c>
      <c r="B50" s="222" t="s">
        <v>945</v>
      </c>
      <c r="C50" s="345">
        <v>0</v>
      </c>
      <c r="D50" s="345">
        <v>0</v>
      </c>
      <c r="F50" s="28"/>
    </row>
    <row r="51" spans="1:6" ht="13.5" thickBot="1">
      <c r="A51" s="2" t="s">
        <v>334</v>
      </c>
      <c r="B51" s="222" t="s">
        <v>946</v>
      </c>
      <c r="C51" s="345">
        <v>0</v>
      </c>
      <c r="D51" s="345">
        <v>0</v>
      </c>
      <c r="F51" s="28"/>
    </row>
    <row r="52" spans="1:6">
      <c r="A52" s="2" t="s">
        <v>334</v>
      </c>
      <c r="B52" s="217" t="s">
        <v>326</v>
      </c>
      <c r="C52" s="342">
        <v>0</v>
      </c>
      <c r="D52" s="345">
        <v>0</v>
      </c>
      <c r="F52" s="28"/>
    </row>
    <row r="54" spans="1:6" ht="15.75">
      <c r="B54" s="30" t="s">
        <v>807</v>
      </c>
    </row>
    <row r="55" spans="1:6" ht="38.25" customHeight="1">
      <c r="A55" s="2" t="s">
        <v>335</v>
      </c>
      <c r="B55" s="1276" t="s">
        <v>327</v>
      </c>
      <c r="C55" s="1277"/>
      <c r="D55" s="1277"/>
      <c r="E55" s="1277"/>
      <c r="F55" s="966"/>
    </row>
    <row r="56" spans="1:6">
      <c r="A56" s="2" t="s">
        <v>335</v>
      </c>
      <c r="B56" s="1288" t="s">
        <v>328</v>
      </c>
      <c r="C56" s="1099"/>
      <c r="D56" s="1099"/>
      <c r="E56" s="31"/>
      <c r="F56" s="25"/>
    </row>
    <row r="57" spans="1:6" ht="89.25">
      <c r="A57" s="2" t="s">
        <v>335</v>
      </c>
      <c r="B57" s="1255" t="s">
        <v>174</v>
      </c>
      <c r="C57" s="988"/>
      <c r="D57" s="988"/>
      <c r="E57" s="346" t="s">
        <v>1092</v>
      </c>
      <c r="F57" s="25"/>
    </row>
    <row r="58" spans="1:6">
      <c r="A58" s="2" t="s">
        <v>335</v>
      </c>
      <c r="B58" s="1255" t="s">
        <v>176</v>
      </c>
      <c r="C58" s="1255"/>
      <c r="D58" s="1255"/>
      <c r="E58" s="31"/>
      <c r="F58" s="25"/>
    </row>
    <row r="59" spans="1:6">
      <c r="A59" s="2" t="s">
        <v>335</v>
      </c>
      <c r="B59" s="1255" t="s">
        <v>175</v>
      </c>
      <c r="C59" s="1255"/>
      <c r="D59" s="1255"/>
      <c r="E59" s="31"/>
      <c r="F59" s="25"/>
    </row>
    <row r="60" spans="1:6">
      <c r="A60" s="2" t="s">
        <v>335</v>
      </c>
      <c r="B60" s="1289" t="s">
        <v>329</v>
      </c>
      <c r="C60" s="1290"/>
      <c r="D60" s="1290"/>
      <c r="E60" s="165"/>
      <c r="F60" s="25"/>
    </row>
    <row r="61" spans="1:6">
      <c r="B61" s="1273"/>
      <c r="C61" s="1268"/>
      <c r="D61" s="1268"/>
      <c r="E61" s="36"/>
    </row>
    <row r="62" spans="1:6">
      <c r="B62" s="5"/>
      <c r="C62" s="5"/>
      <c r="D62" s="5"/>
    </row>
    <row r="63" spans="1:6" ht="28.5" customHeight="1">
      <c r="A63" s="2" t="s">
        <v>336</v>
      </c>
      <c r="B63" s="1253" t="s">
        <v>808</v>
      </c>
      <c r="C63" s="1253"/>
      <c r="D63" s="1253"/>
      <c r="E63" s="1253"/>
      <c r="F63" s="1254"/>
    </row>
    <row r="64" spans="1:6" ht="25.5">
      <c r="A64" s="2" t="s">
        <v>336</v>
      </c>
      <c r="B64" s="66"/>
      <c r="C64" s="31" t="s">
        <v>809</v>
      </c>
      <c r="D64" s="31" t="s">
        <v>810</v>
      </c>
      <c r="E64" s="31" t="s">
        <v>811</v>
      </c>
      <c r="F64" s="31" t="s">
        <v>812</v>
      </c>
    </row>
    <row r="65" spans="1:6" ht="15">
      <c r="A65" s="2" t="s">
        <v>336</v>
      </c>
      <c r="B65" s="52" t="s">
        <v>813</v>
      </c>
      <c r="C65" s="53"/>
      <c r="D65" s="53"/>
      <c r="E65" s="53"/>
      <c r="F65" s="54"/>
    </row>
    <row r="66" spans="1:6" ht="25.5">
      <c r="A66" s="2" t="s">
        <v>336</v>
      </c>
      <c r="B66" s="204" t="s">
        <v>371</v>
      </c>
      <c r="C66" s="342"/>
      <c r="D66" s="342"/>
      <c r="E66" s="342"/>
      <c r="F66" s="342" t="s">
        <v>1083</v>
      </c>
    </row>
    <row r="67" spans="1:6">
      <c r="A67" s="2" t="s">
        <v>336</v>
      </c>
      <c r="B67" s="32" t="s">
        <v>814</v>
      </c>
      <c r="C67" s="342"/>
      <c r="D67" s="342"/>
      <c r="E67" s="342"/>
      <c r="F67" s="342" t="s">
        <v>1083</v>
      </c>
    </row>
    <row r="68" spans="1:6">
      <c r="A68" s="2" t="s">
        <v>336</v>
      </c>
      <c r="B68" s="205" t="s">
        <v>372</v>
      </c>
      <c r="C68" s="342"/>
      <c r="D68" s="342"/>
      <c r="E68" s="342" t="s">
        <v>1083</v>
      </c>
      <c r="F68" s="342"/>
    </row>
    <row r="69" spans="1:6">
      <c r="A69" s="2" t="s">
        <v>336</v>
      </c>
      <c r="B69" s="32" t="s">
        <v>816</v>
      </c>
      <c r="C69" s="342"/>
      <c r="D69" s="342"/>
      <c r="E69" s="342"/>
      <c r="F69" s="342" t="s">
        <v>1083</v>
      </c>
    </row>
    <row r="70" spans="1:6">
      <c r="A70" s="2" t="s">
        <v>336</v>
      </c>
      <c r="B70" s="206" t="s">
        <v>373</v>
      </c>
      <c r="C70" s="342"/>
      <c r="D70" s="342" t="s">
        <v>1083</v>
      </c>
      <c r="E70" s="342"/>
      <c r="F70" s="342"/>
    </row>
    <row r="71" spans="1:6">
      <c r="A71" s="2" t="s">
        <v>336</v>
      </c>
      <c r="B71" s="32" t="s">
        <v>815</v>
      </c>
      <c r="C71" s="342"/>
      <c r="D71" s="342"/>
      <c r="E71" s="342"/>
      <c r="F71" s="342" t="s">
        <v>1083</v>
      </c>
    </row>
    <row r="72" spans="1:6" ht="15">
      <c r="A72" s="2" t="s">
        <v>336</v>
      </c>
      <c r="B72" s="52" t="s">
        <v>817</v>
      </c>
      <c r="C72" s="347"/>
      <c r="D72" s="347"/>
      <c r="E72" s="347"/>
      <c r="F72" s="348"/>
    </row>
    <row r="73" spans="1:6">
      <c r="A73" s="2" t="s">
        <v>336</v>
      </c>
      <c r="B73" s="32" t="s">
        <v>818</v>
      </c>
      <c r="C73" s="342"/>
      <c r="D73" s="342"/>
      <c r="E73" s="342" t="s">
        <v>1083</v>
      </c>
      <c r="F73" s="342"/>
    </row>
    <row r="74" spans="1:6">
      <c r="A74" s="2" t="s">
        <v>336</v>
      </c>
      <c r="B74" s="32" t="s">
        <v>819</v>
      </c>
      <c r="C74" s="342"/>
      <c r="D74" s="342"/>
      <c r="E74" s="342"/>
      <c r="F74" s="342" t="s">
        <v>1083</v>
      </c>
    </row>
    <row r="75" spans="1:6">
      <c r="A75" s="2" t="s">
        <v>336</v>
      </c>
      <c r="B75" s="32" t="s">
        <v>820</v>
      </c>
      <c r="C75" s="342"/>
      <c r="D75" s="342"/>
      <c r="E75" s="342" t="s">
        <v>1083</v>
      </c>
      <c r="F75" s="342"/>
    </row>
    <row r="76" spans="1:6">
      <c r="A76" s="2" t="s">
        <v>336</v>
      </c>
      <c r="B76" s="32" t="s">
        <v>821</v>
      </c>
      <c r="C76" s="342"/>
      <c r="D76" s="342"/>
      <c r="E76" s="342" t="s">
        <v>1083</v>
      </c>
      <c r="F76" s="342"/>
    </row>
    <row r="77" spans="1:6">
      <c r="A77" s="2" t="s">
        <v>336</v>
      </c>
      <c r="B77" s="206" t="s">
        <v>374</v>
      </c>
      <c r="C77" s="342"/>
      <c r="D77" s="342"/>
      <c r="E77" s="342"/>
      <c r="F77" s="342" t="s">
        <v>1083</v>
      </c>
    </row>
    <row r="78" spans="1:6">
      <c r="A78" s="2" t="s">
        <v>336</v>
      </c>
      <c r="B78" s="32" t="s">
        <v>822</v>
      </c>
      <c r="C78" s="342"/>
      <c r="D78" s="342"/>
      <c r="E78" s="342"/>
      <c r="F78" s="342" t="s">
        <v>1083</v>
      </c>
    </row>
    <row r="79" spans="1:6">
      <c r="A79" s="2" t="s">
        <v>336</v>
      </c>
      <c r="B79" s="32" t="s">
        <v>823</v>
      </c>
      <c r="C79" s="342"/>
      <c r="D79" s="342"/>
      <c r="E79" s="342"/>
      <c r="F79" s="342" t="s">
        <v>1083</v>
      </c>
    </row>
    <row r="80" spans="1:6">
      <c r="A80" s="2" t="s">
        <v>336</v>
      </c>
      <c r="B80" s="32" t="s">
        <v>824</v>
      </c>
      <c r="C80" s="342"/>
      <c r="D80" s="342"/>
      <c r="E80" s="342"/>
      <c r="F80" s="342" t="s">
        <v>1083</v>
      </c>
    </row>
    <row r="81" spans="1:8" ht="25.5">
      <c r="A81" s="2" t="s">
        <v>336</v>
      </c>
      <c r="B81" s="41" t="s">
        <v>825</v>
      </c>
      <c r="C81" s="342"/>
      <c r="D81" s="342"/>
      <c r="E81" s="342" t="s">
        <v>1083</v>
      </c>
      <c r="F81" s="342"/>
    </row>
    <row r="82" spans="1:8">
      <c r="A82" s="2" t="s">
        <v>336</v>
      </c>
      <c r="B82" s="206" t="s">
        <v>375</v>
      </c>
      <c r="C82" s="342"/>
      <c r="D82" s="342"/>
      <c r="E82" s="342"/>
      <c r="F82" s="342" t="s">
        <v>1083</v>
      </c>
    </row>
    <row r="83" spans="1:8">
      <c r="A83" s="2" t="s">
        <v>336</v>
      </c>
      <c r="B83" s="32" t="s">
        <v>827</v>
      </c>
      <c r="C83" s="342"/>
      <c r="D83" s="342"/>
      <c r="E83" s="342" t="s">
        <v>1083</v>
      </c>
      <c r="F83" s="342"/>
    </row>
    <row r="84" spans="1:8">
      <c r="A84" s="2" t="s">
        <v>336</v>
      </c>
      <c r="B84" s="32" t="s">
        <v>828</v>
      </c>
      <c r="C84" s="342"/>
      <c r="D84" s="342" t="s">
        <v>1083</v>
      </c>
      <c r="E84" s="342"/>
      <c r="F84" s="342"/>
    </row>
    <row r="85" spans="1:8">
      <c r="A85" s="2" t="s">
        <v>336</v>
      </c>
      <c r="B85" s="207" t="s">
        <v>376</v>
      </c>
      <c r="C85" s="83"/>
      <c r="D85" s="83"/>
      <c r="E85" s="83"/>
      <c r="F85" s="354" t="s">
        <v>1083</v>
      </c>
    </row>
    <row r="87" spans="1:8" ht="15.75">
      <c r="B87" s="19" t="s">
        <v>829</v>
      </c>
    </row>
    <row r="88" spans="1:8">
      <c r="A88" s="2" t="s">
        <v>337</v>
      </c>
      <c r="B88" s="47" t="s">
        <v>353</v>
      </c>
      <c r="C88" s="43"/>
      <c r="D88" s="43"/>
      <c r="E88" s="43"/>
      <c r="F88" s="43"/>
      <c r="G88" s="43"/>
      <c r="H88" s="44"/>
    </row>
    <row r="89" spans="1:8">
      <c r="A89" s="2"/>
      <c r="B89" s="1295"/>
      <c r="C89" s="1119"/>
      <c r="D89" s="1119"/>
      <c r="E89" s="29" t="s">
        <v>197</v>
      </c>
      <c r="F89" s="29" t="s">
        <v>198</v>
      </c>
      <c r="G89" s="43"/>
      <c r="H89" s="44"/>
    </row>
    <row r="90" spans="1:8" ht="39.75" customHeight="1">
      <c r="A90" s="2" t="s">
        <v>354</v>
      </c>
      <c r="B90" s="1294" t="s">
        <v>1003</v>
      </c>
      <c r="C90" s="984"/>
      <c r="D90" s="985"/>
      <c r="E90" s="49"/>
      <c r="F90" s="349" t="s">
        <v>1083</v>
      </c>
      <c r="G90" s="43"/>
      <c r="H90" s="43"/>
    </row>
    <row r="91" spans="1:8" s="646" customFormat="1" ht="26.25" customHeight="1">
      <c r="A91" s="647" t="s">
        <v>354</v>
      </c>
      <c r="B91" s="1278" t="s">
        <v>1162</v>
      </c>
      <c r="C91" s="1279"/>
      <c r="D91" s="1279"/>
      <c r="E91" s="1279"/>
      <c r="F91" s="1280"/>
      <c r="G91" s="709"/>
      <c r="H91" s="709"/>
    </row>
    <row r="92" spans="1:8" s="646" customFormat="1" ht="12.75" customHeight="1">
      <c r="A92" s="647" t="s">
        <v>354</v>
      </c>
      <c r="B92" s="710"/>
      <c r="C92" s="1296" t="s">
        <v>773</v>
      </c>
      <c r="D92" s="1297"/>
      <c r="E92" s="1297"/>
      <c r="F92" s="1298"/>
      <c r="G92" s="1257"/>
      <c r="H92" s="709"/>
    </row>
    <row r="93" spans="1:8" s="646" customFormat="1" ht="24" customHeight="1">
      <c r="A93" s="647" t="s">
        <v>354</v>
      </c>
      <c r="B93" s="711"/>
      <c r="C93" s="712" t="s">
        <v>140</v>
      </c>
      <c r="D93" s="712" t="s">
        <v>141</v>
      </c>
      <c r="E93" s="712" t="s">
        <v>789</v>
      </c>
      <c r="F93" s="713" t="s">
        <v>790</v>
      </c>
      <c r="G93" s="714" t="s">
        <v>774</v>
      </c>
      <c r="H93" s="709"/>
    </row>
    <row r="94" spans="1:8" s="646" customFormat="1" ht="12.75" customHeight="1">
      <c r="A94" s="647" t="s">
        <v>354</v>
      </c>
      <c r="B94" s="715" t="s">
        <v>445</v>
      </c>
      <c r="C94" s="716"/>
      <c r="D94" s="716"/>
      <c r="E94" s="716"/>
      <c r="F94" s="716"/>
      <c r="G94" s="717"/>
      <c r="H94" s="709"/>
    </row>
    <row r="95" spans="1:8" s="646" customFormat="1" ht="12.75" customHeight="1">
      <c r="A95" s="647" t="s">
        <v>354</v>
      </c>
      <c r="B95" s="715" t="s">
        <v>436</v>
      </c>
      <c r="C95" s="716"/>
      <c r="D95" s="716"/>
      <c r="E95" s="716"/>
      <c r="F95" s="716"/>
      <c r="G95" s="717"/>
      <c r="H95" s="709"/>
    </row>
    <row r="96" spans="1:8" s="646" customFormat="1" ht="12.75" customHeight="1">
      <c r="A96" s="647" t="s">
        <v>354</v>
      </c>
      <c r="B96" s="715" t="s">
        <v>446</v>
      </c>
      <c r="C96" s="716"/>
      <c r="D96" s="716"/>
      <c r="E96" s="716"/>
      <c r="F96" s="716"/>
      <c r="G96" s="717"/>
      <c r="H96" s="709"/>
    </row>
    <row r="97" spans="1:8" s="646" customFormat="1" ht="25.5">
      <c r="A97" s="647" t="s">
        <v>354</v>
      </c>
      <c r="B97" s="718" t="s">
        <v>447</v>
      </c>
      <c r="C97" s="716"/>
      <c r="D97" s="716"/>
      <c r="E97" s="716"/>
      <c r="F97" s="716"/>
      <c r="G97" s="717"/>
      <c r="H97" s="709"/>
    </row>
    <row r="98" spans="1:8" s="646" customFormat="1">
      <c r="A98" s="647" t="s">
        <v>354</v>
      </c>
      <c r="B98" s="716" t="s">
        <v>437</v>
      </c>
      <c r="C98" s="716"/>
      <c r="D98" s="716"/>
      <c r="E98" s="716"/>
      <c r="F98" s="716"/>
      <c r="G98" s="717"/>
      <c r="H98" s="709"/>
    </row>
    <row r="99" spans="1:8" s="646" customFormat="1" ht="12.75" customHeight="1">
      <c r="A99" s="647"/>
      <c r="B99" s="719"/>
      <c r="C99" s="719"/>
      <c r="D99" s="719"/>
      <c r="E99" s="719"/>
      <c r="F99" s="719"/>
      <c r="G99" s="720"/>
      <c r="H99" s="709"/>
    </row>
    <row r="100" spans="1:8" s="646" customFormat="1" ht="39" customHeight="1">
      <c r="A100" s="721" t="s">
        <v>196</v>
      </c>
      <c r="B100" s="1299" t="s">
        <v>1163</v>
      </c>
      <c r="C100" s="1299"/>
      <c r="D100" s="1299"/>
      <c r="E100" s="1299"/>
      <c r="F100" s="1299"/>
      <c r="G100" s="1299"/>
      <c r="H100" s="709"/>
    </row>
    <row r="101" spans="1:8" s="724" customFormat="1" ht="18.75" customHeight="1">
      <c r="A101" s="721" t="s">
        <v>196</v>
      </c>
      <c r="B101" s="1267" t="s">
        <v>438</v>
      </c>
      <c r="C101" s="1267"/>
      <c r="D101" s="1267"/>
      <c r="E101" s="722"/>
      <c r="F101" s="723"/>
      <c r="G101" s="720"/>
      <c r="H101" s="709"/>
    </row>
    <row r="102" spans="1:8" s="724" customFormat="1" ht="12.75" customHeight="1">
      <c r="A102" s="721" t="s">
        <v>196</v>
      </c>
      <c r="B102" s="1267" t="s">
        <v>448</v>
      </c>
      <c r="C102" s="1267"/>
      <c r="D102" s="1267"/>
      <c r="E102" s="722"/>
      <c r="F102" s="723"/>
      <c r="G102" s="720"/>
      <c r="H102" s="709"/>
    </row>
    <row r="103" spans="1:8" s="724" customFormat="1" ht="12.75" customHeight="1">
      <c r="A103" s="721" t="s">
        <v>196</v>
      </c>
      <c r="B103" s="1267" t="s">
        <v>439</v>
      </c>
      <c r="C103" s="1267"/>
      <c r="D103" s="1267"/>
      <c r="E103" s="722"/>
      <c r="F103" s="723"/>
      <c r="G103" s="720"/>
      <c r="H103" s="709"/>
    </row>
    <row r="104" spans="1:8" s="724" customFormat="1" ht="12.75" customHeight="1">
      <c r="A104" s="725"/>
      <c r="B104" s="723"/>
      <c r="C104" s="723"/>
      <c r="D104" s="723"/>
      <c r="E104" s="723"/>
      <c r="F104" s="723"/>
      <c r="G104" s="720"/>
      <c r="H104" s="709"/>
    </row>
    <row r="105" spans="1:8" s="724" customFormat="1" ht="12.75" customHeight="1" thickBot="1">
      <c r="A105" s="721" t="s">
        <v>160</v>
      </c>
      <c r="B105" s="1267" t="s">
        <v>449</v>
      </c>
      <c r="C105" s="1267"/>
      <c r="D105" s="1267"/>
      <c r="E105" s="1267"/>
      <c r="F105" s="1267"/>
      <c r="G105" s="1267"/>
      <c r="H105" s="709"/>
    </row>
    <row r="106" spans="1:8" s="724" customFormat="1" ht="12.75" customHeight="1">
      <c r="A106" s="721" t="s">
        <v>160</v>
      </c>
      <c r="B106" s="726"/>
      <c r="C106" s="726"/>
      <c r="D106" s="726"/>
      <c r="E106" s="727" t="s">
        <v>638</v>
      </c>
      <c r="F106" s="728" t="s">
        <v>639</v>
      </c>
      <c r="G106" s="726"/>
      <c r="H106" s="709"/>
    </row>
    <row r="107" spans="1:8" s="724" customFormat="1" ht="13.5" customHeight="1">
      <c r="A107" s="721" t="s">
        <v>160</v>
      </c>
      <c r="B107" s="726" t="s">
        <v>450</v>
      </c>
      <c r="C107" s="726"/>
      <c r="D107" s="726"/>
      <c r="E107" s="729"/>
      <c r="F107" s="730"/>
      <c r="G107" s="720"/>
      <c r="H107" s="709"/>
    </row>
    <row r="108" spans="1:8" s="724" customFormat="1" ht="12.75" customHeight="1">
      <c r="A108" s="721" t="s">
        <v>160</v>
      </c>
      <c r="B108" s="726" t="s">
        <v>451</v>
      </c>
      <c r="C108" s="726"/>
      <c r="D108" s="726"/>
      <c r="E108" s="729"/>
      <c r="F108" s="730"/>
      <c r="G108" s="720"/>
      <c r="H108" s="709"/>
    </row>
    <row r="109" spans="1:8" s="724" customFormat="1" ht="15.75" customHeight="1">
      <c r="A109" s="721" t="s">
        <v>160</v>
      </c>
      <c r="B109" s="731" t="s">
        <v>452</v>
      </c>
      <c r="C109" s="731"/>
      <c r="D109" s="731"/>
      <c r="E109" s="729"/>
      <c r="F109" s="730"/>
      <c r="G109" s="720"/>
      <c r="H109" s="709"/>
    </row>
    <row r="110" spans="1:8" s="724" customFormat="1" ht="12.75" customHeight="1">
      <c r="A110" s="721" t="s">
        <v>160</v>
      </c>
      <c r="B110" s="732" t="s">
        <v>453</v>
      </c>
      <c r="C110" s="731"/>
      <c r="D110" s="731"/>
      <c r="E110" s="729"/>
      <c r="F110" s="730"/>
      <c r="G110" s="720"/>
      <c r="H110" s="709"/>
    </row>
    <row r="111" spans="1:8" s="724" customFormat="1" ht="28.5" customHeight="1">
      <c r="A111" s="721" t="s">
        <v>160</v>
      </c>
      <c r="B111" s="733" t="s">
        <v>454</v>
      </c>
      <c r="C111" s="731"/>
      <c r="D111" s="731"/>
      <c r="E111" s="729"/>
      <c r="F111" s="730"/>
      <c r="G111" s="720"/>
      <c r="H111" s="709"/>
    </row>
    <row r="112" spans="1:8" s="724" customFormat="1" ht="15" customHeight="1">
      <c r="A112" s="721" t="s">
        <v>160</v>
      </c>
      <c r="B112" s="732" t="s">
        <v>455</v>
      </c>
      <c r="C112" s="731"/>
      <c r="D112" s="731"/>
      <c r="E112" s="729"/>
      <c r="F112" s="730"/>
      <c r="G112" s="720"/>
      <c r="H112" s="709"/>
    </row>
    <row r="113" spans="1:8" s="724" customFormat="1" ht="12.75" customHeight="1" thickBot="1">
      <c r="A113" s="721" t="s">
        <v>160</v>
      </c>
      <c r="B113" s="732" t="s">
        <v>148</v>
      </c>
      <c r="C113" s="731"/>
      <c r="D113" s="731"/>
      <c r="E113" s="734"/>
      <c r="F113" s="735"/>
      <c r="G113" s="720"/>
      <c r="H113" s="709"/>
    </row>
    <row r="114" spans="1:8" s="724" customFormat="1" ht="12.75" customHeight="1">
      <c r="A114" s="647"/>
      <c r="B114" s="719"/>
      <c r="C114" s="719"/>
      <c r="D114" s="719"/>
      <c r="E114" s="719"/>
      <c r="F114" s="719"/>
      <c r="G114" s="709"/>
      <c r="H114" s="709"/>
    </row>
    <row r="115" spans="1:8" s="646" customFormat="1">
      <c r="A115" s="647" t="s">
        <v>161</v>
      </c>
      <c r="B115" s="1258" t="s">
        <v>1164</v>
      </c>
      <c r="C115" s="1259"/>
      <c r="D115" s="1259"/>
      <c r="E115" s="1259"/>
      <c r="F115" s="1259"/>
      <c r="G115" s="709"/>
      <c r="H115" s="709"/>
    </row>
    <row r="116" spans="1:8" s="646" customFormat="1">
      <c r="A116" s="647" t="s">
        <v>161</v>
      </c>
      <c r="B116" s="736"/>
      <c r="C116" s="737" t="s">
        <v>197</v>
      </c>
      <c r="D116" s="737" t="s">
        <v>198</v>
      </c>
      <c r="E116" s="738"/>
      <c r="F116" s="738"/>
      <c r="G116" s="709"/>
      <c r="H116" s="709"/>
    </row>
    <row r="117" spans="1:8" s="646" customFormat="1">
      <c r="A117" s="647"/>
      <c r="B117" s="739"/>
      <c r="C117" s="720"/>
      <c r="D117" s="709"/>
      <c r="E117" s="709"/>
      <c r="F117" s="709"/>
      <c r="G117" s="709"/>
      <c r="H117" s="709"/>
    </row>
    <row r="118" spans="1:8" s="646" customFormat="1">
      <c r="A118" s="648"/>
      <c r="C118" s="740"/>
      <c r="D118" s="741"/>
      <c r="E118" s="742"/>
      <c r="F118" s="743"/>
      <c r="H118" s="709"/>
    </row>
    <row r="119" spans="1:8" s="646" customFormat="1">
      <c r="A119" s="647" t="s">
        <v>440</v>
      </c>
      <c r="B119" s="986" t="s">
        <v>444</v>
      </c>
      <c r="C119" s="986"/>
      <c r="D119" s="986"/>
      <c r="E119" s="744"/>
      <c r="F119" s="743"/>
    </row>
    <row r="120" spans="1:8" s="646" customFormat="1" ht="27" customHeight="1">
      <c r="A120" s="647" t="s">
        <v>440</v>
      </c>
      <c r="B120" s="986" t="s">
        <v>443</v>
      </c>
      <c r="C120" s="986"/>
      <c r="D120" s="986"/>
      <c r="E120" s="744"/>
      <c r="F120" s="743"/>
    </row>
    <row r="121" spans="1:8" s="646" customFormat="1" ht="27" customHeight="1">
      <c r="A121" s="647"/>
      <c r="B121" s="260"/>
      <c r="C121" s="260"/>
      <c r="D121" s="260"/>
      <c r="E121" s="745"/>
      <c r="F121" s="743"/>
    </row>
    <row r="122" spans="1:8" s="646" customFormat="1" ht="13.5" customHeight="1">
      <c r="A122" s="647" t="s">
        <v>442</v>
      </c>
      <c r="B122" s="1127" t="s">
        <v>162</v>
      </c>
      <c r="C122" s="1128"/>
      <c r="D122" s="1128"/>
      <c r="E122" s="1128"/>
      <c r="F122" s="1293"/>
    </row>
    <row r="123" spans="1:8" s="646" customFormat="1" ht="27" customHeight="1">
      <c r="A123" s="647" t="s">
        <v>442</v>
      </c>
      <c r="B123" s="1130"/>
      <c r="C123" s="1291"/>
      <c r="D123" s="1291"/>
      <c r="E123" s="1291"/>
      <c r="F123" s="1292"/>
    </row>
    <row r="124" spans="1:8" s="646" customFormat="1">
      <c r="A124" s="647"/>
      <c r="B124" s="746"/>
      <c r="C124" s="746"/>
      <c r="D124" s="746"/>
      <c r="E124" s="745"/>
      <c r="F124" s="743"/>
    </row>
    <row r="125" spans="1:8" s="646" customFormat="1" ht="15.75" customHeight="1">
      <c r="A125" s="747" t="s">
        <v>457</v>
      </c>
      <c r="B125" s="1285" t="s">
        <v>458</v>
      </c>
      <c r="C125" s="1286"/>
      <c r="D125" s="1286"/>
      <c r="E125" s="1286"/>
      <c r="F125" s="1286"/>
      <c r="G125" s="709"/>
    </row>
    <row r="126" spans="1:8" s="646" customFormat="1" ht="17.25" customHeight="1">
      <c r="A126" s="747" t="s">
        <v>457</v>
      </c>
      <c r="B126" s="722" t="s">
        <v>459</v>
      </c>
      <c r="C126" s="722"/>
      <c r="D126" s="718"/>
      <c r="E126" s="718"/>
      <c r="F126" s="748"/>
      <c r="G126" s="709"/>
      <c r="H126" s="709"/>
    </row>
    <row r="127" spans="1:8" s="646" customFormat="1">
      <c r="A127" s="747" t="s">
        <v>457</v>
      </c>
      <c r="B127" s="722" t="s">
        <v>352</v>
      </c>
      <c r="C127" s="722"/>
      <c r="D127" s="718"/>
      <c r="E127" s="718"/>
      <c r="F127" s="748"/>
      <c r="H127" s="709"/>
    </row>
    <row r="128" spans="1:8" s="646" customFormat="1">
      <c r="A128" s="747" t="s">
        <v>457</v>
      </c>
      <c r="B128" s="722" t="s">
        <v>441</v>
      </c>
      <c r="C128" s="722"/>
      <c r="D128" s="718"/>
      <c r="E128" s="718"/>
      <c r="F128" s="748"/>
    </row>
    <row r="129" spans="1:11" s="646" customFormat="1">
      <c r="A129" s="747" t="s">
        <v>457</v>
      </c>
      <c r="B129" s="722" t="s">
        <v>460</v>
      </c>
      <c r="C129" s="722"/>
      <c r="D129" s="718"/>
      <c r="E129" s="718"/>
      <c r="F129" s="748"/>
    </row>
    <row r="130" spans="1:11" s="646" customFormat="1">
      <c r="A130" s="747" t="s">
        <v>457</v>
      </c>
      <c r="B130" s="749" t="s">
        <v>461</v>
      </c>
      <c r="C130" s="722"/>
      <c r="D130" s="260"/>
      <c r="E130" s="745"/>
      <c r="F130" s="743"/>
    </row>
    <row r="131" spans="1:11" s="646" customFormat="1">
      <c r="A131" s="747" t="s">
        <v>457</v>
      </c>
      <c r="B131" s="722" t="s">
        <v>462</v>
      </c>
      <c r="C131" s="750"/>
    </row>
    <row r="132" spans="1:11" s="646" customFormat="1">
      <c r="A132" s="747" t="s">
        <v>457</v>
      </c>
      <c r="B132" s="722" t="s">
        <v>463</v>
      </c>
      <c r="C132" s="1300"/>
      <c r="D132" s="1301"/>
      <c r="E132" s="1302"/>
    </row>
    <row r="133" spans="1:11" s="646" customFormat="1">
      <c r="A133" s="647"/>
      <c r="B133" s="260"/>
      <c r="C133" s="260"/>
      <c r="D133" s="260"/>
      <c r="E133" s="745"/>
      <c r="F133" s="743"/>
    </row>
    <row r="134" spans="1:11" s="646" customFormat="1" ht="15.75">
      <c r="A134" s="648"/>
      <c r="B134" s="751" t="s">
        <v>830</v>
      </c>
      <c r="C134" s="740"/>
      <c r="D134" s="752"/>
      <c r="F134" s="743"/>
    </row>
    <row r="135" spans="1:11" s="646" customFormat="1" ht="39" customHeight="1">
      <c r="A135" s="648"/>
      <c r="B135" s="1136" t="s">
        <v>1165</v>
      </c>
      <c r="C135" s="1136"/>
      <c r="D135" s="1136"/>
      <c r="E135" s="1136"/>
      <c r="F135" s="1136"/>
    </row>
    <row r="136" spans="1:11" s="646" customFormat="1" ht="41.25" customHeight="1">
      <c r="A136" s="648"/>
      <c r="B136" s="751"/>
      <c r="C136" s="740"/>
      <c r="D136" s="752"/>
      <c r="F136" s="743"/>
    </row>
    <row r="137" spans="1:11" s="646" customFormat="1" ht="98.25" customHeight="1">
      <c r="A137" s="647" t="s">
        <v>338</v>
      </c>
      <c r="B137" s="1261" t="s">
        <v>1166</v>
      </c>
      <c r="C137" s="1262"/>
      <c r="D137" s="1262"/>
      <c r="E137" s="1262"/>
      <c r="F137" s="1262"/>
      <c r="H137" s="753"/>
      <c r="I137" s="630"/>
      <c r="J137" s="630"/>
      <c r="K137" s="630"/>
    </row>
    <row r="138" spans="1:11" s="646" customFormat="1" ht="13.5" customHeight="1">
      <c r="A138" s="647"/>
      <c r="B138" s="754"/>
      <c r="C138" s="629"/>
      <c r="D138" s="629"/>
      <c r="E138" s="629"/>
      <c r="F138" s="629"/>
      <c r="H138" s="755"/>
    </row>
    <row r="139" spans="1:11" s="646" customFormat="1">
      <c r="A139" s="647" t="s">
        <v>338</v>
      </c>
      <c r="B139" s="756" t="s">
        <v>831</v>
      </c>
      <c r="C139" s="757"/>
      <c r="D139" s="986" t="s">
        <v>832</v>
      </c>
      <c r="E139" s="986"/>
      <c r="F139" s="758"/>
    </row>
    <row r="140" spans="1:11" s="646" customFormat="1">
      <c r="A140" s="647" t="s">
        <v>338</v>
      </c>
      <c r="B140" s="756" t="s">
        <v>833</v>
      </c>
      <c r="C140" s="757"/>
      <c r="D140" s="986" t="s">
        <v>834</v>
      </c>
      <c r="E140" s="986"/>
      <c r="F140" s="758"/>
    </row>
    <row r="141" spans="1:11" s="646" customFormat="1">
      <c r="A141" s="647"/>
      <c r="B141" s="754"/>
      <c r="C141" s="629"/>
      <c r="D141" s="629"/>
      <c r="E141" s="629"/>
      <c r="F141" s="629"/>
    </row>
    <row r="142" spans="1:11" s="646" customFormat="1">
      <c r="A142" s="647" t="s">
        <v>338</v>
      </c>
      <c r="B142" s="759"/>
      <c r="C142" s="760" t="s">
        <v>835</v>
      </c>
      <c r="D142" s="760" t="s">
        <v>836</v>
      </c>
    </row>
    <row r="143" spans="1:11" s="646" customFormat="1">
      <c r="A143" s="647" t="s">
        <v>338</v>
      </c>
      <c r="B143" s="761" t="s">
        <v>149</v>
      </c>
      <c r="C143" s="275"/>
      <c r="D143" s="275"/>
    </row>
    <row r="144" spans="1:11" s="646" customFormat="1">
      <c r="A144" s="647" t="s">
        <v>338</v>
      </c>
      <c r="B144" s="277" t="s">
        <v>1004</v>
      </c>
      <c r="C144" s="275"/>
      <c r="D144" s="275"/>
    </row>
    <row r="145" spans="1:6" s="646" customFormat="1">
      <c r="A145" s="647"/>
      <c r="B145" s="761" t="s">
        <v>150</v>
      </c>
      <c r="C145" s="275"/>
      <c r="D145" s="275"/>
    </row>
    <row r="146" spans="1:6" s="646" customFormat="1">
      <c r="A146" s="647"/>
      <c r="B146" s="761" t="s">
        <v>151</v>
      </c>
      <c r="C146" s="275"/>
      <c r="D146" s="275"/>
    </row>
    <row r="147" spans="1:6" s="646" customFormat="1">
      <c r="A147" s="647" t="s">
        <v>338</v>
      </c>
      <c r="B147" s="277" t="s">
        <v>837</v>
      </c>
      <c r="C147" s="275"/>
      <c r="D147" s="275"/>
    </row>
    <row r="148" spans="1:6" s="646" customFormat="1">
      <c r="A148" s="647" t="s">
        <v>338</v>
      </c>
      <c r="B148" s="277" t="s">
        <v>839</v>
      </c>
      <c r="C148" s="275"/>
      <c r="D148" s="275"/>
    </row>
    <row r="149" spans="1:6" s="646" customFormat="1">
      <c r="A149" s="647" t="s">
        <v>338</v>
      </c>
      <c r="B149" s="277" t="s">
        <v>838</v>
      </c>
      <c r="C149" s="275"/>
      <c r="D149" s="275"/>
    </row>
    <row r="150" spans="1:6" s="646" customFormat="1">
      <c r="A150" s="647" t="s">
        <v>338</v>
      </c>
      <c r="B150" s="762" t="s">
        <v>152</v>
      </c>
      <c r="C150" s="275"/>
      <c r="D150" s="275"/>
    </row>
    <row r="151" spans="1:6" s="646" customFormat="1">
      <c r="A151" s="648"/>
      <c r="C151" s="763"/>
      <c r="D151" s="763"/>
    </row>
    <row r="152" spans="1:6" s="646" customFormat="1">
      <c r="A152" s="647" t="s">
        <v>338</v>
      </c>
      <c r="B152" s="1263" t="s">
        <v>883</v>
      </c>
      <c r="C152" s="1263"/>
      <c r="D152" s="1263"/>
      <c r="E152" s="1263"/>
      <c r="F152" s="1263"/>
    </row>
    <row r="153" spans="1:6" s="646" customFormat="1" ht="25.5">
      <c r="A153" s="647" t="s">
        <v>338</v>
      </c>
      <c r="B153" s="759"/>
      <c r="C153" s="764" t="s">
        <v>149</v>
      </c>
      <c r="D153" s="760" t="s">
        <v>1004</v>
      </c>
      <c r="E153" s="765" t="s">
        <v>150</v>
      </c>
    </row>
    <row r="154" spans="1:6" s="646" customFormat="1">
      <c r="A154" s="647" t="s">
        <v>338</v>
      </c>
      <c r="B154" s="277" t="s">
        <v>840</v>
      </c>
      <c r="C154" s="766"/>
      <c r="D154" s="766"/>
      <c r="E154" s="767"/>
    </row>
    <row r="155" spans="1:6" s="646" customFormat="1">
      <c r="A155" s="647" t="s">
        <v>338</v>
      </c>
      <c r="B155" s="277" t="s">
        <v>841</v>
      </c>
      <c r="C155" s="766"/>
      <c r="D155" s="766"/>
      <c r="E155" s="767"/>
    </row>
    <row r="156" spans="1:6" s="646" customFormat="1">
      <c r="A156" s="647" t="s">
        <v>338</v>
      </c>
      <c r="B156" s="277" t="s">
        <v>1007</v>
      </c>
      <c r="C156" s="766"/>
      <c r="D156" s="766"/>
      <c r="E156" s="767"/>
    </row>
    <row r="157" spans="1:6" s="646" customFormat="1">
      <c r="A157" s="647" t="s">
        <v>338</v>
      </c>
      <c r="B157" s="277" t="s">
        <v>1008</v>
      </c>
      <c r="C157" s="766"/>
      <c r="D157" s="766"/>
      <c r="E157" s="767"/>
    </row>
    <row r="158" spans="1:6" s="646" customFormat="1">
      <c r="A158" s="647" t="s">
        <v>338</v>
      </c>
      <c r="B158" s="277" t="s">
        <v>1009</v>
      </c>
      <c r="C158" s="766"/>
      <c r="D158" s="766"/>
      <c r="E158" s="767"/>
    </row>
    <row r="159" spans="1:6" s="646" customFormat="1">
      <c r="A159" s="647" t="s">
        <v>338</v>
      </c>
      <c r="B159" s="277" t="s">
        <v>1010</v>
      </c>
      <c r="C159" s="766"/>
      <c r="D159" s="766"/>
      <c r="E159" s="767"/>
    </row>
    <row r="160" spans="1:6" s="646" customFormat="1">
      <c r="A160" s="648"/>
      <c r="B160" s="761" t="s">
        <v>412</v>
      </c>
      <c r="C160" s="766">
        <f>SUM(C154:C159)</f>
        <v>0</v>
      </c>
      <c r="D160" s="766">
        <f>SUM(D154:D159)</f>
        <v>0</v>
      </c>
      <c r="E160" s="767">
        <f>SUM(E154:E159)</f>
        <v>0</v>
      </c>
    </row>
    <row r="161" spans="1:6" s="646" customFormat="1">
      <c r="A161" s="647" t="s">
        <v>338</v>
      </c>
      <c r="B161" s="759"/>
      <c r="C161" s="760" t="s">
        <v>837</v>
      </c>
      <c r="D161" s="760" t="s">
        <v>838</v>
      </c>
      <c r="E161" s="760" t="s">
        <v>839</v>
      </c>
    </row>
    <row r="162" spans="1:6" s="646" customFormat="1">
      <c r="A162" s="647" t="s">
        <v>338</v>
      </c>
      <c r="B162" s="277" t="s">
        <v>1011</v>
      </c>
      <c r="C162" s="768"/>
      <c r="D162" s="768"/>
      <c r="E162" s="768"/>
    </row>
    <row r="163" spans="1:6" s="646" customFormat="1">
      <c r="A163" s="647" t="s">
        <v>338</v>
      </c>
      <c r="B163" s="277" t="s">
        <v>1012</v>
      </c>
      <c r="C163" s="768"/>
      <c r="D163" s="768"/>
      <c r="E163" s="768"/>
    </row>
    <row r="164" spans="1:6" s="646" customFormat="1">
      <c r="A164" s="647" t="s">
        <v>338</v>
      </c>
      <c r="B164" s="277" t="s">
        <v>1013</v>
      </c>
      <c r="C164" s="768"/>
      <c r="D164" s="768"/>
      <c r="E164" s="768"/>
    </row>
    <row r="165" spans="1:6" s="646" customFormat="1">
      <c r="A165" s="647" t="s">
        <v>338</v>
      </c>
      <c r="B165" s="769" t="s">
        <v>1014</v>
      </c>
      <c r="C165" s="768"/>
      <c r="D165" s="768"/>
      <c r="E165" s="768"/>
    </row>
    <row r="166" spans="1:6" s="646" customFormat="1">
      <c r="A166" s="647" t="s">
        <v>338</v>
      </c>
      <c r="B166" s="769" t="s">
        <v>1015</v>
      </c>
      <c r="C166" s="768"/>
      <c r="D166" s="768"/>
      <c r="E166" s="768"/>
    </row>
    <row r="167" spans="1:6" s="646" customFormat="1">
      <c r="A167" s="647" t="s">
        <v>338</v>
      </c>
      <c r="B167" s="277" t="s">
        <v>1016</v>
      </c>
      <c r="C167" s="768"/>
      <c r="D167" s="768"/>
      <c r="E167" s="768"/>
    </row>
    <row r="168" spans="1:6" s="646" customFormat="1">
      <c r="A168" s="648"/>
      <c r="B168" s="277" t="s">
        <v>412</v>
      </c>
      <c r="C168" s="766">
        <f>SUM(C162:C167)</f>
        <v>0</v>
      </c>
      <c r="D168" s="766">
        <f>SUM(D162:D167)</f>
        <v>0</v>
      </c>
      <c r="E168" s="766">
        <f>SUM(E162:E167)</f>
        <v>0</v>
      </c>
    </row>
    <row r="169" spans="1:6" s="646" customFormat="1" ht="39.75" customHeight="1">
      <c r="A169" s="647" t="s">
        <v>339</v>
      </c>
      <c r="B169" s="1136" t="s">
        <v>693</v>
      </c>
      <c r="C169" s="1136"/>
      <c r="D169" s="1136"/>
      <c r="E169" s="1136"/>
      <c r="F169" s="1136"/>
    </row>
    <row r="170" spans="1:6" s="646" customFormat="1">
      <c r="A170" s="647" t="s">
        <v>339</v>
      </c>
      <c r="B170" s="1260" t="s">
        <v>1017</v>
      </c>
      <c r="C170" s="1260"/>
      <c r="D170" s="1260"/>
      <c r="E170" s="770"/>
      <c r="F170" s="740"/>
    </row>
    <row r="171" spans="1:6" s="646" customFormat="1">
      <c r="A171" s="647" t="s">
        <v>339</v>
      </c>
      <c r="B171" s="986" t="s">
        <v>1018</v>
      </c>
      <c r="C171" s="986"/>
      <c r="D171" s="986"/>
      <c r="E171" s="770"/>
      <c r="F171" s="740"/>
    </row>
    <row r="172" spans="1:6" s="646" customFormat="1">
      <c r="A172" s="647" t="s">
        <v>339</v>
      </c>
      <c r="B172" s="986" t="s">
        <v>1019</v>
      </c>
      <c r="C172" s="986"/>
      <c r="D172" s="986"/>
      <c r="E172" s="770"/>
      <c r="F172" s="771" t="s">
        <v>199</v>
      </c>
    </row>
    <row r="173" spans="1:6" s="646" customFormat="1">
      <c r="A173" s="647" t="s">
        <v>339</v>
      </c>
      <c r="B173" s="986" t="s">
        <v>863</v>
      </c>
      <c r="C173" s="986"/>
      <c r="D173" s="986"/>
      <c r="E173" s="770"/>
      <c r="F173" s="771" t="s">
        <v>200</v>
      </c>
    </row>
    <row r="174" spans="1:6" s="646" customFormat="1">
      <c r="A174" s="647" t="s">
        <v>339</v>
      </c>
      <c r="B174" s="986" t="s">
        <v>864</v>
      </c>
      <c r="C174" s="986"/>
      <c r="D174" s="986"/>
      <c r="E174" s="770"/>
      <c r="F174" s="740"/>
    </row>
    <row r="175" spans="1:6" s="646" customFormat="1" ht="26.25" customHeight="1">
      <c r="A175" s="647" t="s">
        <v>339</v>
      </c>
      <c r="B175" s="1137" t="s">
        <v>422</v>
      </c>
      <c r="C175" s="1215"/>
      <c r="D175" s="1215"/>
      <c r="E175" s="1257"/>
      <c r="F175" s="268"/>
    </row>
    <row r="176" spans="1:6" s="646" customFormat="1" ht="25.5" customHeight="1">
      <c r="A176" s="648"/>
      <c r="F176" s="743"/>
    </row>
    <row r="177" spans="1:7" s="646" customFormat="1" ht="38.25" customHeight="1">
      <c r="A177" s="647" t="s">
        <v>340</v>
      </c>
      <c r="B177" s="1136" t="s">
        <v>503</v>
      </c>
      <c r="C177" s="1136"/>
      <c r="D177" s="1136"/>
      <c r="E177" s="1136"/>
      <c r="F177" s="1136"/>
    </row>
    <row r="178" spans="1:7" s="646" customFormat="1">
      <c r="A178" s="647" t="s">
        <v>340</v>
      </c>
      <c r="B178" s="1256" t="s">
        <v>464</v>
      </c>
      <c r="C178" s="1256"/>
      <c r="D178" s="772"/>
      <c r="F178" s="740"/>
    </row>
    <row r="179" spans="1:7" s="646" customFormat="1">
      <c r="A179" s="647" t="s">
        <v>340</v>
      </c>
      <c r="B179" s="1256" t="s">
        <v>465</v>
      </c>
      <c r="C179" s="1256"/>
      <c r="D179" s="772"/>
      <c r="F179" s="740"/>
    </row>
    <row r="180" spans="1:7" s="646" customFormat="1">
      <c r="A180" s="647" t="s">
        <v>340</v>
      </c>
      <c r="B180" s="1256" t="s">
        <v>466</v>
      </c>
      <c r="C180" s="1256"/>
      <c r="D180" s="772"/>
      <c r="F180" s="740"/>
    </row>
    <row r="181" spans="1:7" s="646" customFormat="1">
      <c r="A181" s="647" t="s">
        <v>340</v>
      </c>
      <c r="B181" s="1256" t="s">
        <v>467</v>
      </c>
      <c r="C181" s="1256"/>
      <c r="D181" s="772"/>
      <c r="F181" s="740"/>
    </row>
    <row r="182" spans="1:7" s="646" customFormat="1">
      <c r="A182" s="647" t="s">
        <v>340</v>
      </c>
      <c r="B182" s="1256" t="s">
        <v>468</v>
      </c>
      <c r="C182" s="1256"/>
      <c r="D182" s="772"/>
      <c r="F182" s="740"/>
    </row>
    <row r="183" spans="1:7" s="646" customFormat="1">
      <c r="A183" s="647" t="s">
        <v>340</v>
      </c>
      <c r="B183" s="1256" t="s">
        <v>469</v>
      </c>
      <c r="C183" s="1256"/>
      <c r="D183" s="772"/>
      <c r="F183" s="740"/>
    </row>
    <row r="184" spans="1:7" s="646" customFormat="1">
      <c r="A184" s="647" t="s">
        <v>340</v>
      </c>
      <c r="B184" s="986" t="s">
        <v>865</v>
      </c>
      <c r="C184" s="986"/>
      <c r="D184" s="772"/>
      <c r="F184" s="740"/>
    </row>
    <row r="185" spans="1:7" s="646" customFormat="1">
      <c r="A185" s="647" t="s">
        <v>340</v>
      </c>
      <c r="B185" s="986" t="s">
        <v>866</v>
      </c>
      <c r="C185" s="986"/>
      <c r="D185" s="772"/>
      <c r="F185" s="740"/>
    </row>
    <row r="186" spans="1:7" s="646" customFormat="1">
      <c r="A186" s="648"/>
      <c r="B186" s="1312" t="s">
        <v>412</v>
      </c>
      <c r="C186" s="1313"/>
      <c r="D186" s="773">
        <f>SUM(D178:D185)</f>
        <v>0</v>
      </c>
      <c r="F186" s="742"/>
    </row>
    <row r="187" spans="1:7" s="646" customFormat="1">
      <c r="A187" s="774"/>
      <c r="B187" s="775"/>
      <c r="C187" s="775"/>
      <c r="D187" s="775"/>
      <c r="E187" s="775"/>
      <c r="F187" s="775"/>
      <c r="G187" s="775"/>
    </row>
    <row r="188" spans="1:7" s="775" customFormat="1" ht="31.5" customHeight="1">
      <c r="A188" s="647" t="s">
        <v>341</v>
      </c>
      <c r="B188" s="1246" t="s">
        <v>504</v>
      </c>
      <c r="C188" s="1246"/>
      <c r="D188" s="1246"/>
      <c r="E188" s="776"/>
      <c r="F188" s="777"/>
      <c r="G188" s="646"/>
    </row>
    <row r="189" spans="1:7" s="646" customFormat="1" ht="27" customHeight="1">
      <c r="A189" s="647" t="s">
        <v>341</v>
      </c>
      <c r="B189" s="986" t="s">
        <v>557</v>
      </c>
      <c r="C189" s="986"/>
      <c r="D189" s="986"/>
      <c r="E189" s="772"/>
      <c r="F189" s="740"/>
    </row>
    <row r="190" spans="1:7" ht="24.75" customHeight="1">
      <c r="F190" s="28"/>
    </row>
    <row r="191" spans="1:7" ht="15.75">
      <c r="B191" s="19" t="s">
        <v>867</v>
      </c>
      <c r="F191" s="28"/>
    </row>
    <row r="192" spans="1:7">
      <c r="A192" s="2" t="s">
        <v>342</v>
      </c>
      <c r="B192" s="3" t="s">
        <v>868</v>
      </c>
      <c r="F192" s="28"/>
    </row>
    <row r="193" spans="1:8">
      <c r="A193" s="2" t="s">
        <v>342</v>
      </c>
      <c r="B193" s="48"/>
      <c r="C193" s="29" t="s">
        <v>197</v>
      </c>
      <c r="D193" s="29" t="s">
        <v>198</v>
      </c>
      <c r="E193" s="10"/>
      <c r="F193" s="10"/>
      <c r="G193" s="45"/>
    </row>
    <row r="194" spans="1:8" ht="25.5">
      <c r="A194" s="2" t="s">
        <v>342</v>
      </c>
      <c r="B194" s="34" t="s">
        <v>869</v>
      </c>
      <c r="C194" s="342" t="s">
        <v>1083</v>
      </c>
      <c r="D194" s="29"/>
      <c r="F194" s="25"/>
      <c r="H194" s="45"/>
    </row>
    <row r="195" spans="1:8">
      <c r="A195" s="2" t="s">
        <v>342</v>
      </c>
      <c r="B195" s="8" t="s">
        <v>870</v>
      </c>
      <c r="C195" s="353">
        <v>25</v>
      </c>
      <c r="F195" s="55"/>
    </row>
    <row r="196" spans="1:8">
      <c r="A196" s="2" t="s">
        <v>342</v>
      </c>
      <c r="B196" s="48"/>
      <c r="C196" s="29" t="s">
        <v>197</v>
      </c>
      <c r="D196" s="29" t="s">
        <v>198</v>
      </c>
      <c r="E196" s="10"/>
      <c r="F196" s="10"/>
      <c r="G196" s="45"/>
    </row>
    <row r="197" spans="1:8" ht="25.5">
      <c r="A197" s="2" t="s">
        <v>342</v>
      </c>
      <c r="B197" s="7" t="s">
        <v>871</v>
      </c>
      <c r="C197" s="342" t="s">
        <v>1083</v>
      </c>
      <c r="D197" s="29"/>
      <c r="F197" s="25"/>
      <c r="H197" s="45"/>
    </row>
    <row r="198" spans="1:8">
      <c r="A198" s="2"/>
      <c r="B198" s="42"/>
      <c r="C198" s="83"/>
      <c r="D198" s="83"/>
      <c r="F198" s="25"/>
    </row>
    <row r="199" spans="1:8">
      <c r="A199" s="2" t="s">
        <v>342</v>
      </c>
      <c r="B199" s="1251" t="s">
        <v>470</v>
      </c>
      <c r="C199" s="1252"/>
      <c r="D199" s="1252"/>
      <c r="F199" s="25"/>
    </row>
    <row r="200" spans="1:8" ht="27" customHeight="1">
      <c r="A200" s="2" t="s">
        <v>342</v>
      </c>
      <c r="B200" s="200" t="s">
        <v>471</v>
      </c>
      <c r="C200" s="350" t="s">
        <v>1083</v>
      </c>
      <c r="D200" s="83"/>
      <c r="F200" s="25"/>
    </row>
    <row r="201" spans="1:8">
      <c r="A201" s="2" t="s">
        <v>342</v>
      </c>
      <c r="B201" s="200" t="s">
        <v>472</v>
      </c>
      <c r="C201" s="179"/>
      <c r="D201" s="83"/>
      <c r="F201" s="25"/>
    </row>
    <row r="202" spans="1:8">
      <c r="A202" s="2" t="s">
        <v>342</v>
      </c>
      <c r="B202" s="200" t="s">
        <v>473</v>
      </c>
      <c r="C202" s="179"/>
      <c r="D202" s="83"/>
      <c r="F202" s="25"/>
    </row>
    <row r="203" spans="1:8">
      <c r="B203" s="42"/>
      <c r="C203" s="83"/>
      <c r="D203" s="83"/>
      <c r="F203" s="25"/>
    </row>
    <row r="204" spans="1:8">
      <c r="A204" s="2" t="s">
        <v>342</v>
      </c>
      <c r="B204" s="48"/>
      <c r="C204" s="29" t="s">
        <v>197</v>
      </c>
      <c r="D204" s="29" t="s">
        <v>198</v>
      </c>
      <c r="F204" s="25"/>
    </row>
    <row r="205" spans="1:8" ht="38.25">
      <c r="A205" s="2" t="s">
        <v>342</v>
      </c>
      <c r="B205" s="200" t="s">
        <v>474</v>
      </c>
      <c r="C205" s="342" t="s">
        <v>1083</v>
      </c>
      <c r="D205" s="29"/>
      <c r="F205" s="25"/>
    </row>
    <row r="206" spans="1:8">
      <c r="F206" s="28"/>
    </row>
    <row r="207" spans="1:8">
      <c r="A207" s="2" t="s">
        <v>343</v>
      </c>
      <c r="B207" s="3" t="s">
        <v>872</v>
      </c>
      <c r="F207" s="28"/>
    </row>
    <row r="208" spans="1:8">
      <c r="A208" s="2" t="s">
        <v>343</v>
      </c>
      <c r="B208" s="48"/>
      <c r="C208" s="29" t="s">
        <v>197</v>
      </c>
      <c r="D208" s="29" t="s">
        <v>198</v>
      </c>
      <c r="E208" s="10"/>
      <c r="F208" s="10"/>
      <c r="G208" s="45"/>
    </row>
    <row r="209" spans="1:8" ht="25.5">
      <c r="A209" s="2" t="s">
        <v>343</v>
      </c>
      <c r="B209" s="34" t="s">
        <v>873</v>
      </c>
      <c r="C209" s="8"/>
      <c r="D209" s="342" t="s">
        <v>1083</v>
      </c>
      <c r="F209" s="25"/>
      <c r="H209" s="45"/>
    </row>
    <row r="210" spans="1:8">
      <c r="A210" s="2" t="s">
        <v>343</v>
      </c>
      <c r="B210" s="56" t="s">
        <v>558</v>
      </c>
      <c r="C210" s="82"/>
      <c r="F210" s="28"/>
    </row>
    <row r="211" spans="1:8">
      <c r="A211" s="2" t="s">
        <v>343</v>
      </c>
      <c r="B211" s="56" t="s">
        <v>559</v>
      </c>
      <c r="C211" s="82"/>
      <c r="F211" s="28"/>
    </row>
    <row r="212" spans="1:8">
      <c r="B212" s="46"/>
      <c r="F212" s="28"/>
    </row>
    <row r="213" spans="1:8">
      <c r="A213" s="2" t="s">
        <v>344</v>
      </c>
      <c r="B213" s="1247"/>
      <c r="C213" s="1153"/>
      <c r="D213" s="1154"/>
      <c r="E213" s="29" t="s">
        <v>197</v>
      </c>
      <c r="F213" s="29" t="s">
        <v>198</v>
      </c>
      <c r="G213" s="45"/>
    </row>
    <row r="214" spans="1:8">
      <c r="A214" s="2" t="s">
        <v>344</v>
      </c>
      <c r="B214" s="1248" t="s">
        <v>475</v>
      </c>
      <c r="C214" s="1249"/>
      <c r="D214" s="1250"/>
      <c r="E214" s="342" t="s">
        <v>1083</v>
      </c>
      <c r="F214" s="29"/>
      <c r="H214" s="45"/>
    </row>
    <row r="215" spans="1:8" ht="28.5" customHeight="1">
      <c r="F215" s="28"/>
    </row>
    <row r="216" spans="1:8">
      <c r="A216" s="2" t="s">
        <v>345</v>
      </c>
      <c r="B216" s="47" t="s">
        <v>560</v>
      </c>
      <c r="F216" s="28"/>
    </row>
    <row r="217" spans="1:8" ht="25.5">
      <c r="A217" s="2" t="s">
        <v>345</v>
      </c>
      <c r="B217" s="34" t="s">
        <v>561</v>
      </c>
      <c r="C217" s="342" t="s">
        <v>1083</v>
      </c>
      <c r="D217" s="39"/>
      <c r="E217" s="28"/>
      <c r="F217" s="28"/>
    </row>
    <row r="218" spans="1:8">
      <c r="A218" s="2" t="s">
        <v>345</v>
      </c>
      <c r="B218" s="56" t="s">
        <v>562</v>
      </c>
      <c r="C218" s="8"/>
      <c r="D218" s="39"/>
      <c r="E218" s="28"/>
      <c r="F218" s="28"/>
    </row>
    <row r="219" spans="1:8">
      <c r="A219" s="2" t="s">
        <v>345</v>
      </c>
      <c r="B219" s="57" t="s">
        <v>563</v>
      </c>
      <c r="C219" s="58"/>
      <c r="D219" s="39"/>
      <c r="E219" s="28"/>
      <c r="F219" s="28"/>
    </row>
    <row r="220" spans="1:8">
      <c r="A220" s="2"/>
      <c r="B220" s="59"/>
      <c r="C220" s="50"/>
      <c r="D220" s="39"/>
      <c r="E220" s="28"/>
      <c r="F220" s="28"/>
    </row>
    <row r="221" spans="1:8">
      <c r="B221" s="28"/>
      <c r="C221" s="28"/>
      <c r="D221" s="28"/>
      <c r="E221" s="28"/>
      <c r="F221" s="28"/>
    </row>
    <row r="222" spans="1:8">
      <c r="A222" s="2" t="s">
        <v>346</v>
      </c>
      <c r="B222" s="3" t="s">
        <v>423</v>
      </c>
      <c r="F222" s="28"/>
    </row>
    <row r="223" spans="1:8">
      <c r="A223" s="2" t="s">
        <v>346</v>
      </c>
      <c r="B223" s="68" t="s">
        <v>924</v>
      </c>
      <c r="C223" s="82"/>
      <c r="F223" s="28"/>
    </row>
    <row r="224" spans="1:8">
      <c r="A224" s="2" t="s">
        <v>346</v>
      </c>
      <c r="B224" s="68" t="s">
        <v>925</v>
      </c>
      <c r="C224" s="351" t="s">
        <v>1083</v>
      </c>
      <c r="F224" s="28"/>
    </row>
    <row r="225" spans="1:6" ht="38.25">
      <c r="A225" s="2" t="s">
        <v>346</v>
      </c>
      <c r="B225" s="68" t="s">
        <v>926</v>
      </c>
      <c r="C225" s="81"/>
      <c r="F225" s="28"/>
    </row>
    <row r="226" spans="1:6">
      <c r="A226" s="2" t="s">
        <v>346</v>
      </c>
      <c r="B226" s="57" t="s">
        <v>563</v>
      </c>
      <c r="C226" s="58"/>
      <c r="F226" s="28"/>
    </row>
    <row r="227" spans="1:6">
      <c r="A227" s="2"/>
      <c r="B227" s="181"/>
      <c r="C227" s="182"/>
      <c r="F227" s="28"/>
    </row>
    <row r="228" spans="1:6">
      <c r="A228" s="2" t="s">
        <v>346</v>
      </c>
      <c r="B228" s="1305" t="s">
        <v>156</v>
      </c>
      <c r="C228" s="1306"/>
      <c r="D228" s="82"/>
      <c r="F228" s="28"/>
    </row>
    <row r="229" spans="1:6">
      <c r="A229" s="2" t="s">
        <v>346</v>
      </c>
      <c r="B229" s="1305" t="s">
        <v>476</v>
      </c>
      <c r="C229" s="1306"/>
      <c r="D229" s="82"/>
      <c r="F229" s="28"/>
    </row>
    <row r="230" spans="1:6">
      <c r="A230" s="2" t="s">
        <v>346</v>
      </c>
      <c r="B230" s="1305" t="s">
        <v>477</v>
      </c>
      <c r="C230" s="1306"/>
      <c r="F230" s="28"/>
    </row>
    <row r="231" spans="1:6">
      <c r="A231" s="2" t="s">
        <v>346</v>
      </c>
      <c r="B231" s="210" t="s">
        <v>478</v>
      </c>
      <c r="C231" s="82"/>
      <c r="F231" s="28"/>
    </row>
    <row r="232" spans="1:6">
      <c r="A232" s="2" t="s">
        <v>346</v>
      </c>
      <c r="B232" s="210" t="s">
        <v>479</v>
      </c>
      <c r="C232" s="82"/>
      <c r="F232" s="28"/>
    </row>
    <row r="233" spans="1:6">
      <c r="A233" s="2" t="s">
        <v>346</v>
      </c>
      <c r="B233" s="211" t="s">
        <v>480</v>
      </c>
      <c r="C233" s="82"/>
      <c r="D233" s="28"/>
      <c r="E233" s="28"/>
      <c r="F233" s="28"/>
    </row>
    <row r="234" spans="1:6">
      <c r="F234" s="28"/>
    </row>
    <row r="235" spans="1:6">
      <c r="A235" s="2" t="s">
        <v>347</v>
      </c>
      <c r="B235" s="3" t="s">
        <v>874</v>
      </c>
      <c r="F235" s="28"/>
    </row>
    <row r="236" spans="1:6">
      <c r="A236" s="2" t="s">
        <v>347</v>
      </c>
      <c r="B236" s="1247"/>
      <c r="C236" s="1153"/>
      <c r="D236" s="1154"/>
      <c r="E236" s="29" t="s">
        <v>197</v>
      </c>
      <c r="F236" s="29" t="s">
        <v>198</v>
      </c>
    </row>
    <row r="237" spans="1:6" ht="29.25" customHeight="1">
      <c r="A237" s="2" t="s">
        <v>347</v>
      </c>
      <c r="B237" s="983" t="s">
        <v>875</v>
      </c>
      <c r="C237" s="1162"/>
      <c r="D237" s="1104"/>
      <c r="E237" s="342" t="s">
        <v>1083</v>
      </c>
      <c r="F237" s="29"/>
    </row>
    <row r="238" spans="1:6">
      <c r="A238" s="2" t="s">
        <v>347</v>
      </c>
      <c r="B238" s="1150" t="s">
        <v>876</v>
      </c>
      <c r="C238" s="1150"/>
      <c r="D238" s="352" t="s">
        <v>1093</v>
      </c>
      <c r="F238" s="25"/>
    </row>
    <row r="239" spans="1:6">
      <c r="F239" s="28"/>
    </row>
    <row r="240" spans="1:6">
      <c r="A240" s="2" t="s">
        <v>348</v>
      </c>
      <c r="B240" s="3" t="s">
        <v>877</v>
      </c>
      <c r="F240" s="28"/>
    </row>
    <row r="241" spans="1:6">
      <c r="A241" s="2" t="s">
        <v>348</v>
      </c>
      <c r="B241" s="1247"/>
      <c r="C241" s="1153"/>
      <c r="D241" s="1154"/>
      <c r="E241" s="29" t="s">
        <v>197</v>
      </c>
      <c r="F241" s="29" t="s">
        <v>198</v>
      </c>
    </row>
    <row r="242" spans="1:6" ht="45.75" customHeight="1">
      <c r="A242" s="2" t="s">
        <v>348</v>
      </c>
      <c r="B242" s="983" t="s">
        <v>729</v>
      </c>
      <c r="C242" s="1162"/>
      <c r="D242" s="1104"/>
      <c r="E242" s="29"/>
      <c r="F242" s="342" t="s">
        <v>1083</v>
      </c>
    </row>
    <row r="243" spans="1:6" ht="40.5" customHeight="1">
      <c r="F243" s="28"/>
    </row>
    <row r="244" spans="1:6">
      <c r="A244" s="2" t="s">
        <v>349</v>
      </c>
      <c r="B244" s="218" t="s">
        <v>424</v>
      </c>
      <c r="C244" s="1303" t="s">
        <v>153</v>
      </c>
      <c r="D244" s="1304"/>
      <c r="E244" s="202" t="s">
        <v>1036</v>
      </c>
      <c r="F244" s="28"/>
    </row>
    <row r="245" spans="1:6">
      <c r="F245" s="28"/>
    </row>
    <row r="246" spans="1:6" ht="15.75">
      <c r="B246" s="19" t="s">
        <v>878</v>
      </c>
      <c r="F246" s="28"/>
    </row>
    <row r="247" spans="1:6">
      <c r="A247" s="2" t="s">
        <v>350</v>
      </c>
      <c r="B247" s="3" t="s">
        <v>201</v>
      </c>
      <c r="F247" s="28"/>
    </row>
    <row r="248" spans="1:6">
      <c r="A248" s="2" t="s">
        <v>350</v>
      </c>
      <c r="B248" s="1247"/>
      <c r="C248" s="1153"/>
      <c r="D248" s="1154"/>
      <c r="E248" s="29" t="s">
        <v>197</v>
      </c>
      <c r="F248" s="29" t="s">
        <v>198</v>
      </c>
    </row>
    <row r="249" spans="1:6" ht="65.25" customHeight="1">
      <c r="A249" s="2" t="s">
        <v>350</v>
      </c>
      <c r="B249" s="983" t="s">
        <v>202</v>
      </c>
      <c r="C249" s="1162"/>
      <c r="D249" s="1104"/>
      <c r="E249" s="29"/>
      <c r="F249" s="342" t="s">
        <v>1083</v>
      </c>
    </row>
    <row r="250" spans="1:6">
      <c r="A250" s="2" t="s">
        <v>350</v>
      </c>
      <c r="B250" s="1265" t="s">
        <v>203</v>
      </c>
      <c r="C250" s="1265"/>
      <c r="D250" s="1143"/>
      <c r="E250" s="83"/>
      <c r="F250" s="83"/>
    </row>
    <row r="251" spans="1:6">
      <c r="A251" s="2" t="s">
        <v>350</v>
      </c>
      <c r="B251" s="1255" t="s">
        <v>204</v>
      </c>
      <c r="C251" s="1255"/>
      <c r="D251" s="1255"/>
      <c r="E251" s="82"/>
      <c r="F251" s="83"/>
    </row>
    <row r="252" spans="1:6">
      <c r="A252" s="2" t="s">
        <v>350</v>
      </c>
      <c r="B252" s="1255" t="s">
        <v>205</v>
      </c>
      <c r="C252" s="1255"/>
      <c r="D252" s="1255"/>
      <c r="E252" s="82"/>
      <c r="F252" s="83"/>
    </row>
    <row r="253" spans="1:6">
      <c r="A253" s="2" t="s">
        <v>350</v>
      </c>
      <c r="B253" s="1255" t="s">
        <v>206</v>
      </c>
      <c r="C253" s="1255"/>
      <c r="D253" s="1255"/>
      <c r="E253" s="82"/>
      <c r="F253" s="83"/>
    </row>
    <row r="254" spans="1:6">
      <c r="A254" s="2" t="s">
        <v>350</v>
      </c>
      <c r="B254" s="1255" t="s">
        <v>207</v>
      </c>
      <c r="C254" s="1255"/>
      <c r="D254" s="1255"/>
      <c r="E254" s="82"/>
      <c r="F254" s="83"/>
    </row>
    <row r="255" spans="1:6">
      <c r="A255" s="2" t="s">
        <v>350</v>
      </c>
      <c r="B255" s="1264" t="s">
        <v>291</v>
      </c>
      <c r="C255" s="1264"/>
      <c r="D255" s="1264"/>
      <c r="E255" s="83"/>
      <c r="F255" s="83"/>
    </row>
    <row r="256" spans="1:6">
      <c r="A256" s="2" t="s">
        <v>350</v>
      </c>
      <c r="B256" s="1255" t="s">
        <v>208</v>
      </c>
      <c r="C256" s="1255"/>
      <c r="D256" s="1255"/>
      <c r="E256" s="84"/>
      <c r="F256" s="83"/>
    </row>
    <row r="257" spans="1:7">
      <c r="A257" s="2" t="s">
        <v>350</v>
      </c>
      <c r="B257" s="1307" t="s">
        <v>209</v>
      </c>
      <c r="C257" s="1307"/>
      <c r="D257" s="1307"/>
      <c r="E257" s="85"/>
      <c r="F257" s="83"/>
    </row>
    <row r="258" spans="1:7">
      <c r="A258" s="2" t="s">
        <v>350</v>
      </c>
      <c r="B258" s="1308" t="s">
        <v>210</v>
      </c>
      <c r="C258" s="1265"/>
      <c r="D258" s="1265"/>
      <c r="E258" s="1309"/>
      <c r="F258" s="1310"/>
    </row>
    <row r="259" spans="1:7">
      <c r="A259" s="2"/>
      <c r="B259" s="1273"/>
      <c r="C259" s="1268"/>
      <c r="D259" s="1268"/>
      <c r="E259" s="1268"/>
      <c r="F259" s="1311"/>
    </row>
    <row r="260" spans="1:7">
      <c r="F260" s="28"/>
    </row>
    <row r="261" spans="1:7">
      <c r="A261" s="2" t="s">
        <v>351</v>
      </c>
      <c r="B261" s="3" t="s">
        <v>879</v>
      </c>
      <c r="F261" s="28"/>
    </row>
    <row r="262" spans="1:7">
      <c r="A262" s="2" t="s">
        <v>351</v>
      </c>
      <c r="B262" s="1247"/>
      <c r="C262" s="1153"/>
      <c r="D262" s="1154"/>
      <c r="E262" s="29" t="s">
        <v>197</v>
      </c>
      <c r="F262" s="29" t="s">
        <v>198</v>
      </c>
    </row>
    <row r="263" spans="1:7" ht="63" customHeight="1">
      <c r="A263" s="2" t="s">
        <v>351</v>
      </c>
      <c r="B263" s="983" t="s">
        <v>481</v>
      </c>
      <c r="C263" s="1162"/>
      <c r="D263" s="1104"/>
      <c r="E263" s="29"/>
      <c r="F263" s="342" t="s">
        <v>1083</v>
      </c>
    </row>
    <row r="264" spans="1:7">
      <c r="A264" s="2" t="s">
        <v>351</v>
      </c>
      <c r="B264" s="1265" t="s">
        <v>203</v>
      </c>
      <c r="C264" s="1265"/>
      <c r="D264" s="1143"/>
      <c r="E264" s="83"/>
    </row>
    <row r="265" spans="1:7">
      <c r="A265" s="2" t="s">
        <v>351</v>
      </c>
      <c r="B265" s="1255" t="s">
        <v>211</v>
      </c>
      <c r="C265" s="1255"/>
      <c r="D265" s="1255"/>
      <c r="E265" s="82"/>
    </row>
    <row r="266" spans="1:7">
      <c r="A266" s="2" t="s">
        <v>351</v>
      </c>
      <c r="B266" s="1255" t="s">
        <v>212</v>
      </c>
      <c r="C266" s="1255"/>
      <c r="D266" s="1255"/>
      <c r="E266" s="82"/>
    </row>
    <row r="267" spans="1:7">
      <c r="F267" s="28"/>
    </row>
    <row r="268" spans="1:7">
      <c r="A268" s="2" t="s">
        <v>351</v>
      </c>
      <c r="B268" s="1252" t="s">
        <v>482</v>
      </c>
      <c r="C268" s="1252"/>
      <c r="D268" s="1252"/>
      <c r="E268" s="1252"/>
      <c r="F268" s="1252"/>
      <c r="G268" s="1252"/>
    </row>
    <row r="269" spans="1:7">
      <c r="A269" s="2" t="s">
        <v>351</v>
      </c>
      <c r="B269" s="212" t="s">
        <v>197</v>
      </c>
      <c r="C269" s="212" t="s">
        <v>198</v>
      </c>
      <c r="F269" s="28"/>
    </row>
    <row r="270" spans="1:7">
      <c r="A270" s="2" t="s">
        <v>351</v>
      </c>
      <c r="B270" s="212"/>
      <c r="C270" s="212"/>
    </row>
  </sheetData>
  <sheetProtection password="CA0F" sheet="1" objects="1" scenarios="1"/>
  <mergeCells count="104">
    <mergeCell ref="B268:G268"/>
    <mergeCell ref="B236:D236"/>
    <mergeCell ref="B237:D237"/>
    <mergeCell ref="B238:C238"/>
    <mergeCell ref="B241:D241"/>
    <mergeCell ref="B242:D242"/>
    <mergeCell ref="B266:D266"/>
    <mergeCell ref="C132:E132"/>
    <mergeCell ref="B182:C182"/>
    <mergeCell ref="B183:C183"/>
    <mergeCell ref="B185:C185"/>
    <mergeCell ref="B184:C184"/>
    <mergeCell ref="B178:C178"/>
    <mergeCell ref="C244:D244"/>
    <mergeCell ref="B228:C228"/>
    <mergeCell ref="B229:C229"/>
    <mergeCell ref="B230:C230"/>
    <mergeCell ref="B264:D264"/>
    <mergeCell ref="B265:D265"/>
    <mergeCell ref="B257:D257"/>
    <mergeCell ref="B258:F259"/>
    <mergeCell ref="B253:D253"/>
    <mergeCell ref="B254:D254"/>
    <mergeCell ref="B186:C186"/>
    <mergeCell ref="B9:D9"/>
    <mergeCell ref="B11:D11"/>
    <mergeCell ref="B12:D12"/>
    <mergeCell ref="B17:F17"/>
    <mergeCell ref="B14:D14"/>
    <mergeCell ref="B15:D15"/>
    <mergeCell ref="B125:F125"/>
    <mergeCell ref="B169:F169"/>
    <mergeCell ref="A1:F1"/>
    <mergeCell ref="B5:D5"/>
    <mergeCell ref="B6:D6"/>
    <mergeCell ref="B8:D8"/>
    <mergeCell ref="B4:F4"/>
    <mergeCell ref="B56:D56"/>
    <mergeCell ref="B57:D57"/>
    <mergeCell ref="B60:D60"/>
    <mergeCell ref="B123:F123"/>
    <mergeCell ref="B122:F122"/>
    <mergeCell ref="B90:D90"/>
    <mergeCell ref="B89:D89"/>
    <mergeCell ref="C92:G92"/>
    <mergeCell ref="B100:G100"/>
    <mergeCell ref="B120:D120"/>
    <mergeCell ref="B18:D18"/>
    <mergeCell ref="B25:C25"/>
    <mergeCell ref="B26:C26"/>
    <mergeCell ref="B105:G105"/>
    <mergeCell ref="B101:D101"/>
    <mergeCell ref="B102:D102"/>
    <mergeCell ref="B103:D103"/>
    <mergeCell ref="B19:D19"/>
    <mergeCell ref="B135:F135"/>
    <mergeCell ref="B20:D20"/>
    <mergeCell ref="B21:D21"/>
    <mergeCell ref="B22:D22"/>
    <mergeCell ref="B23:D23"/>
    <mergeCell ref="B34:F34"/>
    <mergeCell ref="B30:C30"/>
    <mergeCell ref="B31:C31"/>
    <mergeCell ref="B32:C32"/>
    <mergeCell ref="B119:D119"/>
    <mergeCell ref="B61:D61"/>
    <mergeCell ref="B39:F39"/>
    <mergeCell ref="B55:F55"/>
    <mergeCell ref="B35:C35"/>
    <mergeCell ref="B36:C36"/>
    <mergeCell ref="B37:C37"/>
    <mergeCell ref="B91:F91"/>
    <mergeCell ref="B255:D255"/>
    <mergeCell ref="B256:D256"/>
    <mergeCell ref="B262:D262"/>
    <mergeCell ref="B263:D263"/>
    <mergeCell ref="B251:D251"/>
    <mergeCell ref="B252:D252"/>
    <mergeCell ref="B248:D248"/>
    <mergeCell ref="B249:D249"/>
    <mergeCell ref="B250:D250"/>
    <mergeCell ref="B188:D188"/>
    <mergeCell ref="B189:D189"/>
    <mergeCell ref="B213:D213"/>
    <mergeCell ref="B214:D214"/>
    <mergeCell ref="B199:D199"/>
    <mergeCell ref="B63:F63"/>
    <mergeCell ref="B58:D58"/>
    <mergeCell ref="B59:D59"/>
    <mergeCell ref="B179:C179"/>
    <mergeCell ref="B180:C180"/>
    <mergeCell ref="B181:C181"/>
    <mergeCell ref="B174:D174"/>
    <mergeCell ref="B175:E175"/>
    <mergeCell ref="B177:F177"/>
    <mergeCell ref="B115:F115"/>
    <mergeCell ref="B170:D170"/>
    <mergeCell ref="B171:D171"/>
    <mergeCell ref="B172:D172"/>
    <mergeCell ref="B173:D173"/>
    <mergeCell ref="B137:F137"/>
    <mergeCell ref="D139:E139"/>
    <mergeCell ref="D140:E140"/>
    <mergeCell ref="B152:F152"/>
  </mergeCells>
  <phoneticPr fontId="0" type="noConversion"/>
  <pageMargins left="0.75" right="0.75" top="1" bottom="1" header="0.5" footer="0.5"/>
  <pageSetup scale="91" fitToHeight="10" orientation="portrait" r:id="rId1"/>
  <headerFooter alignWithMargins="0">
    <oddHeader>&amp;CCommon Data Set 2008-09</oddHeader>
    <oddFooter>&amp;C&amp;A&amp;RPage &amp;P</oddFooter>
  </headerFooter>
  <drawing r:id="rId2"/>
</worksheet>
</file>

<file path=xl/worksheets/sheet19.xml><?xml version="1.0" encoding="utf-8"?>
<worksheet xmlns="http://schemas.openxmlformats.org/spreadsheetml/2006/main" xmlns:r="http://schemas.openxmlformats.org/officeDocument/2006/relationships">
  <sheetPr>
    <tabColor rgb="FFFFFF00"/>
  </sheetPr>
  <dimension ref="A1:H68"/>
  <sheetViews>
    <sheetView workbookViewId="0">
      <selection sqref="A1:G1"/>
    </sheetView>
  </sheetViews>
  <sheetFormatPr defaultRowHeight="12.75"/>
  <cols>
    <col min="1" max="1" width="4.42578125" style="1" customWidth="1"/>
    <col min="2" max="2" width="22.7109375" customWidth="1"/>
    <col min="3" max="7" width="12.7109375" customWidth="1"/>
  </cols>
  <sheetData>
    <row r="1" spans="1:8" ht="18">
      <c r="A1" s="1209" t="s">
        <v>1056</v>
      </c>
      <c r="B1" s="1209"/>
      <c r="C1" s="1209"/>
      <c r="D1" s="1209"/>
      <c r="E1" s="1209"/>
      <c r="F1" s="1209"/>
      <c r="G1" s="1209"/>
    </row>
    <row r="3" spans="1:8" ht="15.75">
      <c r="A3" s="427"/>
      <c r="B3" s="429" t="s">
        <v>213</v>
      </c>
      <c r="C3" s="426"/>
      <c r="D3" s="426"/>
      <c r="E3" s="426"/>
      <c r="F3" s="426"/>
      <c r="G3" s="426"/>
    </row>
    <row r="4" spans="1:8">
      <c r="A4" s="439" t="s">
        <v>597</v>
      </c>
      <c r="B4" s="1233"/>
      <c r="C4" s="1234"/>
      <c r="D4" s="1235"/>
      <c r="E4" s="440" t="s">
        <v>197</v>
      </c>
      <c r="F4" s="440" t="s">
        <v>198</v>
      </c>
      <c r="G4" s="652"/>
    </row>
    <row r="5" spans="1:8" ht="26.25" customHeight="1">
      <c r="A5" s="439" t="s">
        <v>597</v>
      </c>
      <c r="B5" s="1000" t="s">
        <v>595</v>
      </c>
      <c r="C5" s="1001"/>
      <c r="D5" s="1002"/>
      <c r="E5" s="665" t="s">
        <v>1083</v>
      </c>
      <c r="F5" s="665"/>
      <c r="G5" s="449"/>
    </row>
    <row r="6" spans="1:8" ht="41.25" customHeight="1">
      <c r="A6" s="439" t="s">
        <v>597</v>
      </c>
      <c r="B6" s="1000" t="s">
        <v>596</v>
      </c>
      <c r="C6" s="1001"/>
      <c r="D6" s="1002"/>
      <c r="E6" s="665" t="s">
        <v>1083</v>
      </c>
      <c r="F6" s="665"/>
      <c r="G6" s="444"/>
    </row>
    <row r="7" spans="1:8">
      <c r="A7" s="427"/>
      <c r="B7" s="640"/>
      <c r="C7" s="640"/>
      <c r="D7" s="640"/>
      <c r="E7" s="469"/>
      <c r="F7" s="469"/>
      <c r="G7" s="444"/>
    </row>
    <row r="8" spans="1:8" s="428" customFormat="1" ht="29.25" customHeight="1">
      <c r="A8" s="430" t="s">
        <v>598</v>
      </c>
      <c r="B8" s="1096" t="s">
        <v>292</v>
      </c>
      <c r="C8" s="1096"/>
      <c r="D8" s="1096"/>
      <c r="E8" s="1096"/>
      <c r="F8" s="1096"/>
      <c r="G8" s="1096"/>
      <c r="H8" s="540" t="s">
        <v>1127</v>
      </c>
    </row>
    <row r="9" spans="1:8" s="428" customFormat="1" ht="25.5">
      <c r="A9" s="430" t="s">
        <v>598</v>
      </c>
      <c r="B9" s="541"/>
      <c r="C9" s="663" t="s">
        <v>214</v>
      </c>
      <c r="D9" s="663" t="s">
        <v>842</v>
      </c>
      <c r="E9" s="663" t="s">
        <v>843</v>
      </c>
      <c r="F9" s="542"/>
    </row>
    <row r="10" spans="1:8" s="428" customFormat="1">
      <c r="A10" s="430" t="s">
        <v>598</v>
      </c>
      <c r="B10" s="661" t="s">
        <v>109</v>
      </c>
      <c r="C10" s="543">
        <v>130</v>
      </c>
      <c r="D10" s="543">
        <v>98</v>
      </c>
      <c r="E10" s="543">
        <v>65</v>
      </c>
      <c r="F10" s="544"/>
    </row>
    <row r="11" spans="1:8" s="428" customFormat="1">
      <c r="A11" s="430" t="s">
        <v>598</v>
      </c>
      <c r="B11" s="661" t="s">
        <v>110</v>
      </c>
      <c r="C11" s="543">
        <v>248</v>
      </c>
      <c r="D11" s="543">
        <v>158</v>
      </c>
      <c r="E11" s="543">
        <v>83</v>
      </c>
      <c r="F11" s="544"/>
    </row>
    <row r="12" spans="1:8" s="428" customFormat="1">
      <c r="A12" s="430" t="s">
        <v>598</v>
      </c>
      <c r="B12" s="662" t="s">
        <v>844</v>
      </c>
      <c r="C12" s="545">
        <f>SUM(C10:C11)</f>
        <v>378</v>
      </c>
      <c r="D12" s="545">
        <f>SUM(D10:D11)</f>
        <v>256</v>
      </c>
      <c r="E12" s="545">
        <f>SUM(E10:E11)</f>
        <v>148</v>
      </c>
      <c r="F12" s="544"/>
    </row>
    <row r="13" spans="1:8">
      <c r="A13" s="427"/>
      <c r="B13" s="426"/>
      <c r="C13" s="426"/>
      <c r="D13" s="426"/>
      <c r="E13" s="426"/>
      <c r="F13" s="426"/>
      <c r="G13" s="426"/>
    </row>
    <row r="14" spans="1:8" ht="15.75">
      <c r="A14" s="427"/>
      <c r="B14" s="1093" t="s">
        <v>845</v>
      </c>
      <c r="C14" s="1314"/>
      <c r="D14" s="426"/>
      <c r="E14" s="426"/>
      <c r="F14" s="426"/>
      <c r="G14" s="426"/>
    </row>
    <row r="15" spans="1:8">
      <c r="A15" s="439" t="s">
        <v>599</v>
      </c>
      <c r="B15" s="1094" t="s">
        <v>846</v>
      </c>
      <c r="C15" s="1094"/>
      <c r="D15" s="1094"/>
      <c r="E15" s="426"/>
      <c r="F15" s="426"/>
      <c r="G15" s="426"/>
    </row>
    <row r="16" spans="1:8" ht="15">
      <c r="A16" s="439" t="s">
        <v>599</v>
      </c>
      <c r="B16" s="653" t="s">
        <v>847</v>
      </c>
      <c r="C16" s="698" t="s">
        <v>1083</v>
      </c>
      <c r="D16" s="426"/>
      <c r="E16" s="426"/>
      <c r="F16" s="426"/>
      <c r="G16" s="426"/>
    </row>
    <row r="17" spans="1:7" ht="15">
      <c r="A17" s="439" t="s">
        <v>599</v>
      </c>
      <c r="B17" s="653" t="s">
        <v>602</v>
      </c>
      <c r="C17" s="698" t="s">
        <v>1083</v>
      </c>
      <c r="D17" s="426"/>
      <c r="E17" s="426"/>
      <c r="F17" s="426"/>
      <c r="G17" s="426"/>
    </row>
    <row r="18" spans="1:7" ht="15">
      <c r="A18" s="439" t="s">
        <v>599</v>
      </c>
      <c r="B18" s="653" t="s">
        <v>848</v>
      </c>
      <c r="C18" s="698" t="s">
        <v>1083</v>
      </c>
      <c r="D18" s="426"/>
      <c r="E18" s="426"/>
      <c r="F18" s="426"/>
      <c r="G18" s="426"/>
    </row>
    <row r="19" spans="1:7" ht="15">
      <c r="A19" s="439" t="s">
        <v>599</v>
      </c>
      <c r="B19" s="653" t="s">
        <v>849</v>
      </c>
      <c r="C19" s="698"/>
      <c r="D19" s="426"/>
      <c r="E19" s="426"/>
      <c r="F19" s="426"/>
      <c r="G19" s="426"/>
    </row>
    <row r="20" spans="1:7">
      <c r="A20" s="427"/>
      <c r="B20" s="426"/>
      <c r="C20" s="426"/>
      <c r="D20" s="426"/>
      <c r="E20" s="426"/>
      <c r="F20" s="426"/>
      <c r="G20" s="426"/>
    </row>
    <row r="21" spans="1:7" ht="12.75" customHeight="1">
      <c r="A21" s="439" t="s">
        <v>600</v>
      </c>
      <c r="B21" s="1233"/>
      <c r="C21" s="1234"/>
      <c r="D21" s="1235"/>
      <c r="E21" s="440" t="s">
        <v>197</v>
      </c>
      <c r="F21" s="440" t="s">
        <v>198</v>
      </c>
      <c r="G21" s="441"/>
    </row>
    <row r="22" spans="1:7" ht="40.5" customHeight="1">
      <c r="A22" s="439" t="s">
        <v>600</v>
      </c>
      <c r="B22" s="1000" t="s">
        <v>850</v>
      </c>
      <c r="C22" s="1001"/>
      <c r="D22" s="1002"/>
      <c r="E22" s="665"/>
      <c r="F22" s="665" t="s">
        <v>1083</v>
      </c>
      <c r="G22" s="441"/>
    </row>
    <row r="23" spans="1:7" ht="24.75" customHeight="1">
      <c r="A23" s="439" t="s">
        <v>600</v>
      </c>
      <c r="B23" s="1020" t="s">
        <v>603</v>
      </c>
      <c r="C23" s="1020"/>
      <c r="D23" s="1020"/>
      <c r="E23" s="695"/>
      <c r="F23" s="672"/>
      <c r="G23" s="441"/>
    </row>
    <row r="24" spans="1:7">
      <c r="A24" s="427"/>
      <c r="B24" s="426"/>
      <c r="C24" s="426"/>
      <c r="D24" s="426"/>
      <c r="E24" s="426"/>
      <c r="F24" s="426"/>
      <c r="G24" s="426"/>
    </row>
    <row r="25" spans="1:7">
      <c r="A25" s="439" t="s">
        <v>601</v>
      </c>
      <c r="B25" s="1095" t="s">
        <v>180</v>
      </c>
      <c r="C25" s="1031"/>
      <c r="D25" s="1031"/>
      <c r="E25" s="1031"/>
      <c r="F25" s="636"/>
      <c r="G25" s="426"/>
    </row>
    <row r="26" spans="1:7" ht="22.5">
      <c r="A26" s="439" t="s">
        <v>601</v>
      </c>
      <c r="B26" s="655"/>
      <c r="C26" s="656" t="s">
        <v>181</v>
      </c>
      <c r="D26" s="656" t="s">
        <v>182</v>
      </c>
      <c r="E26" s="656" t="s">
        <v>183</v>
      </c>
      <c r="F26" s="656" t="s">
        <v>184</v>
      </c>
      <c r="G26" s="656" t="s">
        <v>185</v>
      </c>
    </row>
    <row r="27" spans="1:7">
      <c r="A27" s="439" t="s">
        <v>601</v>
      </c>
      <c r="B27" s="638" t="s">
        <v>186</v>
      </c>
      <c r="C27" s="665"/>
      <c r="D27" s="665" t="s">
        <v>1083</v>
      </c>
      <c r="E27" s="665"/>
      <c r="F27" s="665" t="s">
        <v>1083</v>
      </c>
      <c r="G27" s="665"/>
    </row>
    <row r="28" spans="1:7">
      <c r="A28" s="439" t="s">
        <v>601</v>
      </c>
      <c r="B28" s="638" t="s">
        <v>187</v>
      </c>
      <c r="C28" s="665" t="s">
        <v>1083</v>
      </c>
      <c r="D28" s="665"/>
      <c r="E28" s="665"/>
      <c r="F28" s="665"/>
      <c r="G28" s="665"/>
    </row>
    <row r="29" spans="1:7" ht="25.5">
      <c r="A29" s="439" t="s">
        <v>601</v>
      </c>
      <c r="B29" s="638" t="s">
        <v>188</v>
      </c>
      <c r="C29" s="665" t="s">
        <v>1083</v>
      </c>
      <c r="D29" s="665"/>
      <c r="E29" s="665"/>
      <c r="F29" s="665"/>
      <c r="G29" s="665"/>
    </row>
    <row r="30" spans="1:7">
      <c r="A30" s="439" t="s">
        <v>601</v>
      </c>
      <c r="B30" s="638" t="s">
        <v>818</v>
      </c>
      <c r="C30" s="665"/>
      <c r="D30" s="665" t="s">
        <v>1083</v>
      </c>
      <c r="E30" s="665"/>
      <c r="F30" s="665" t="s">
        <v>1083</v>
      </c>
      <c r="G30" s="665"/>
    </row>
    <row r="31" spans="1:7">
      <c r="A31" s="439" t="s">
        <v>601</v>
      </c>
      <c r="B31" s="638" t="s">
        <v>816</v>
      </c>
      <c r="C31" s="665"/>
      <c r="D31" s="665" t="s">
        <v>1083</v>
      </c>
      <c r="E31" s="665"/>
      <c r="F31" s="665" t="s">
        <v>1083</v>
      </c>
      <c r="G31" s="665"/>
    </row>
    <row r="32" spans="1:7" ht="40.5" customHeight="1">
      <c r="A32" s="439" t="s">
        <v>601</v>
      </c>
      <c r="B32" s="638" t="s">
        <v>189</v>
      </c>
      <c r="C32" s="665"/>
      <c r="D32" s="665"/>
      <c r="E32" s="665"/>
      <c r="F32" s="665" t="s">
        <v>1083</v>
      </c>
      <c r="G32" s="665"/>
    </row>
    <row r="33" spans="1:7">
      <c r="A33" s="427"/>
      <c r="B33" s="426"/>
      <c r="C33" s="426"/>
      <c r="D33" s="426"/>
      <c r="E33" s="426"/>
      <c r="F33" s="426"/>
      <c r="G33" s="426"/>
    </row>
    <row r="34" spans="1:7" ht="27" customHeight="1">
      <c r="A34" s="439" t="s">
        <v>606</v>
      </c>
      <c r="B34" s="1020" t="s">
        <v>604</v>
      </c>
      <c r="C34" s="1020"/>
      <c r="D34" s="1020"/>
      <c r="E34" s="699">
        <v>2.5</v>
      </c>
      <c r="F34" s="658"/>
      <c r="G34" s="441"/>
    </row>
    <row r="35" spans="1:7">
      <c r="A35" s="427"/>
      <c r="B35" s="426"/>
      <c r="C35" s="426"/>
      <c r="D35" s="426"/>
      <c r="E35" s="687"/>
      <c r="F35" s="426"/>
      <c r="G35" s="426"/>
    </row>
    <row r="36" spans="1:7" ht="26.25" customHeight="1">
      <c r="A36" s="439" t="s">
        <v>607</v>
      </c>
      <c r="B36" s="1020" t="s">
        <v>605</v>
      </c>
      <c r="C36" s="1020"/>
      <c r="D36" s="1020"/>
      <c r="E36" s="699">
        <v>2.5</v>
      </c>
      <c r="F36" s="658"/>
      <c r="G36" s="441"/>
    </row>
    <row r="37" spans="1:7">
      <c r="A37" s="427"/>
      <c r="B37" s="426"/>
      <c r="C37" s="426"/>
      <c r="D37" s="426"/>
      <c r="E37" s="426"/>
      <c r="F37" s="426"/>
      <c r="G37" s="426"/>
    </row>
    <row r="38" spans="1:7" ht="12.75" customHeight="1">
      <c r="A38" s="439" t="s">
        <v>608</v>
      </c>
      <c r="B38" s="990" t="s">
        <v>190</v>
      </c>
      <c r="C38" s="991"/>
      <c r="D38" s="991"/>
      <c r="E38" s="991"/>
      <c r="F38" s="991"/>
      <c r="G38" s="1089"/>
    </row>
    <row r="39" spans="1:7">
      <c r="A39" s="439"/>
      <c r="B39" s="1090"/>
      <c r="C39" s="1091"/>
      <c r="D39" s="1091"/>
      <c r="E39" s="1091"/>
      <c r="F39" s="1091"/>
      <c r="G39" s="1092"/>
    </row>
    <row r="40" spans="1:7">
      <c r="A40" s="427"/>
      <c r="B40" s="426"/>
      <c r="C40" s="426"/>
      <c r="D40" s="426"/>
      <c r="E40" s="426"/>
      <c r="F40" s="426"/>
      <c r="G40" s="426"/>
    </row>
    <row r="41" spans="1:7" ht="37.5" customHeight="1">
      <c r="A41" s="439" t="s">
        <v>610</v>
      </c>
      <c r="B41" s="1091" t="s">
        <v>609</v>
      </c>
      <c r="C41" s="1091"/>
      <c r="D41" s="1091"/>
      <c r="E41" s="1091"/>
      <c r="F41" s="1091"/>
      <c r="G41" s="1091"/>
    </row>
    <row r="42" spans="1:7" ht="22.5">
      <c r="A42" s="439" t="s">
        <v>610</v>
      </c>
      <c r="B42" s="655"/>
      <c r="C42" s="659" t="s">
        <v>191</v>
      </c>
      <c r="D42" s="659" t="s">
        <v>192</v>
      </c>
      <c r="E42" s="659" t="s">
        <v>193</v>
      </c>
      <c r="F42" s="659" t="s">
        <v>194</v>
      </c>
      <c r="G42" s="659" t="s">
        <v>195</v>
      </c>
    </row>
    <row r="43" spans="1:7">
      <c r="A43" s="439" t="s">
        <v>610</v>
      </c>
      <c r="B43" s="442" t="s">
        <v>847</v>
      </c>
      <c r="C43" s="700"/>
      <c r="D43" s="700"/>
      <c r="E43" s="700"/>
      <c r="F43" s="700"/>
      <c r="G43" s="692" t="s">
        <v>1083</v>
      </c>
    </row>
    <row r="44" spans="1:7">
      <c r="A44" s="439" t="s">
        <v>610</v>
      </c>
      <c r="B44" s="442" t="s">
        <v>602</v>
      </c>
      <c r="C44" s="700"/>
      <c r="D44" s="700"/>
      <c r="E44" s="700"/>
      <c r="F44" s="700"/>
      <c r="G44" s="692" t="s">
        <v>1083</v>
      </c>
    </row>
    <row r="45" spans="1:7">
      <c r="A45" s="439" t="s">
        <v>610</v>
      </c>
      <c r="B45" s="442" t="s">
        <v>848</v>
      </c>
      <c r="C45" s="700"/>
      <c r="D45" s="700"/>
      <c r="E45" s="700"/>
      <c r="F45" s="700"/>
      <c r="G45" s="692" t="s">
        <v>1083</v>
      </c>
    </row>
    <row r="46" spans="1:7">
      <c r="A46" s="439" t="s">
        <v>610</v>
      </c>
      <c r="B46" s="442" t="s">
        <v>849</v>
      </c>
      <c r="C46" s="700"/>
      <c r="D46" s="700"/>
      <c r="E46" s="700"/>
      <c r="F46" s="700"/>
      <c r="G46" s="692"/>
    </row>
    <row r="47" spans="1:7">
      <c r="A47" s="427"/>
      <c r="B47" s="426"/>
      <c r="C47" s="426"/>
      <c r="D47" s="426"/>
      <c r="E47" s="426"/>
      <c r="F47" s="426"/>
      <c r="G47" s="426"/>
    </row>
    <row r="48" spans="1:7" ht="12.75" customHeight="1">
      <c r="A48" s="439" t="s">
        <v>611</v>
      </c>
      <c r="B48" s="1233"/>
      <c r="C48" s="1234"/>
      <c r="D48" s="1235"/>
      <c r="E48" s="440" t="s">
        <v>197</v>
      </c>
      <c r="F48" s="440" t="s">
        <v>198</v>
      </c>
      <c r="G48" s="652"/>
    </row>
    <row r="49" spans="1:7" ht="26.25" customHeight="1">
      <c r="A49" s="439" t="s">
        <v>611</v>
      </c>
      <c r="B49" s="1000" t="s">
        <v>591</v>
      </c>
      <c r="C49" s="1001"/>
      <c r="D49" s="1002"/>
      <c r="E49" s="665"/>
      <c r="F49" s="665" t="s">
        <v>1153</v>
      </c>
      <c r="G49" s="449"/>
    </row>
    <row r="50" spans="1:7">
      <c r="A50" s="427"/>
      <c r="B50" s="640"/>
      <c r="C50" s="640"/>
      <c r="D50" s="640"/>
      <c r="E50" s="469"/>
      <c r="F50" s="469"/>
      <c r="G50" s="426"/>
    </row>
    <row r="51" spans="1:7" ht="12.75" customHeight="1">
      <c r="A51" s="439" t="s">
        <v>612</v>
      </c>
      <c r="B51" s="990" t="s">
        <v>613</v>
      </c>
      <c r="C51" s="991"/>
      <c r="D51" s="991"/>
      <c r="E51" s="991"/>
      <c r="F51" s="991"/>
      <c r="G51" s="1089"/>
    </row>
    <row r="52" spans="1:7">
      <c r="A52" s="439"/>
      <c r="B52" s="1090"/>
      <c r="C52" s="1091"/>
      <c r="D52" s="1091"/>
      <c r="E52" s="1091"/>
      <c r="F52" s="1091"/>
      <c r="G52" s="1092"/>
    </row>
    <row r="53" spans="1:7">
      <c r="A53" s="427"/>
      <c r="B53" s="426"/>
      <c r="C53" s="426"/>
      <c r="D53" s="426"/>
      <c r="E53" s="426"/>
      <c r="F53" s="426"/>
      <c r="G53" s="426"/>
    </row>
    <row r="54" spans="1:7" ht="15.75">
      <c r="A54" s="427"/>
      <c r="B54" s="1093" t="s">
        <v>614</v>
      </c>
      <c r="C54" s="1314"/>
      <c r="D54" s="426"/>
      <c r="E54" s="426"/>
      <c r="F54" s="426"/>
      <c r="G54" s="426"/>
    </row>
    <row r="55" spans="1:7" ht="27.75" customHeight="1">
      <c r="A55" s="439" t="s">
        <v>615</v>
      </c>
      <c r="B55" s="1020" t="s">
        <v>616</v>
      </c>
      <c r="C55" s="1020"/>
      <c r="D55" s="1020"/>
      <c r="E55" s="702">
        <v>2</v>
      </c>
      <c r="F55" s="704" t="s">
        <v>1158</v>
      </c>
      <c r="G55" s="441"/>
    </row>
    <row r="56" spans="1:7">
      <c r="A56" s="427"/>
      <c r="B56" s="426"/>
      <c r="C56" s="426"/>
      <c r="D56" s="426"/>
      <c r="E56" s="426"/>
      <c r="F56" s="426"/>
      <c r="G56" s="426"/>
    </row>
    <row r="57" spans="1:7">
      <c r="A57" s="439" t="s">
        <v>713</v>
      </c>
      <c r="B57" s="1233"/>
      <c r="C57" s="1234"/>
      <c r="D57" s="1235"/>
      <c r="E57" s="440" t="s">
        <v>592</v>
      </c>
      <c r="F57" s="440" t="s">
        <v>617</v>
      </c>
      <c r="G57" s="426"/>
    </row>
    <row r="58" spans="1:7" ht="26.25" customHeight="1">
      <c r="A58" s="439" t="s">
        <v>713</v>
      </c>
      <c r="B58" s="1000" t="s">
        <v>712</v>
      </c>
      <c r="C58" s="1001"/>
      <c r="D58" s="1002"/>
      <c r="E58" s="665" t="s">
        <v>1153</v>
      </c>
      <c r="F58" s="665"/>
      <c r="G58" s="426"/>
    </row>
    <row r="59" spans="1:7">
      <c r="A59" s="427"/>
      <c r="B59" s="426"/>
      <c r="C59" s="426"/>
      <c r="D59" s="426"/>
      <c r="E59" s="426"/>
      <c r="F59" s="426"/>
      <c r="G59" s="426"/>
    </row>
    <row r="60" spans="1:7">
      <c r="A60" s="439" t="s">
        <v>715</v>
      </c>
      <c r="B60" s="1233"/>
      <c r="C60" s="1234"/>
      <c r="D60" s="1235"/>
      <c r="E60" s="440" t="s">
        <v>592</v>
      </c>
      <c r="F60" s="440" t="s">
        <v>617</v>
      </c>
      <c r="G60" s="426"/>
    </row>
    <row r="61" spans="1:7" ht="27" customHeight="1">
      <c r="A61" s="439" t="s">
        <v>715</v>
      </c>
      <c r="B61" s="1000" t="s">
        <v>714</v>
      </c>
      <c r="C61" s="1001"/>
      <c r="D61" s="1002"/>
      <c r="E61" s="665" t="s">
        <v>1153</v>
      </c>
      <c r="F61" s="440"/>
      <c r="G61" s="426"/>
    </row>
    <row r="62" spans="1:7">
      <c r="A62" s="427"/>
      <c r="B62" s="635"/>
      <c r="C62" s="635"/>
      <c r="D62" s="635"/>
      <c r="E62" s="635"/>
      <c r="F62" s="635"/>
      <c r="G62" s="635"/>
    </row>
    <row r="63" spans="1:7" ht="27.75" customHeight="1">
      <c r="A63" s="439" t="s">
        <v>716</v>
      </c>
      <c r="B63" s="1020" t="s">
        <v>593</v>
      </c>
      <c r="C63" s="1020"/>
      <c r="D63" s="1020"/>
      <c r="E63" s="701" t="s">
        <v>1153</v>
      </c>
      <c r="F63" s="639"/>
      <c r="G63" s="441"/>
    </row>
    <row r="64" spans="1:7">
      <c r="A64" s="439"/>
      <c r="B64" s="639"/>
      <c r="C64" s="639"/>
      <c r="D64" s="639"/>
      <c r="E64" s="639"/>
      <c r="F64" s="639"/>
      <c r="G64" s="441"/>
    </row>
    <row r="65" spans="1:7" ht="67.5" customHeight="1">
      <c r="A65" s="439" t="s">
        <v>717</v>
      </c>
      <c r="B65" s="1020" t="s">
        <v>718</v>
      </c>
      <c r="C65" s="1020"/>
      <c r="D65" s="1020"/>
      <c r="E65" s="702" t="s">
        <v>1161</v>
      </c>
      <c r="F65" s="703" t="s">
        <v>1159</v>
      </c>
      <c r="G65" s="441"/>
    </row>
    <row r="66" spans="1:7">
      <c r="A66" s="439"/>
      <c r="B66" s="639"/>
      <c r="C66" s="639"/>
      <c r="D66" s="639"/>
      <c r="E66" s="639"/>
      <c r="F66" s="639"/>
      <c r="G66" s="441"/>
    </row>
    <row r="67" spans="1:7" ht="12.75" customHeight="1">
      <c r="A67" s="439" t="s">
        <v>719</v>
      </c>
      <c r="B67" s="990" t="s">
        <v>594</v>
      </c>
      <c r="C67" s="991"/>
      <c r="D67" s="991"/>
      <c r="E67" s="991"/>
      <c r="F67" s="991"/>
      <c r="G67" s="1089"/>
    </row>
    <row r="68" spans="1:7">
      <c r="A68" s="439"/>
      <c r="B68" s="1090"/>
      <c r="C68" s="1091"/>
      <c r="D68" s="1091"/>
      <c r="E68" s="1091"/>
      <c r="F68" s="1091"/>
      <c r="G68" s="1092"/>
    </row>
  </sheetData>
  <sheetProtection password="CA0F" sheet="1" objects="1" scenarios="1"/>
  <mergeCells count="27">
    <mergeCell ref="B14:C14"/>
    <mergeCell ref="A1:G1"/>
    <mergeCell ref="B4:D4"/>
    <mergeCell ref="B5:D5"/>
    <mergeCell ref="B6:D6"/>
    <mergeCell ref="B8:G8"/>
    <mergeCell ref="B51:G52"/>
    <mergeCell ref="B15:D15"/>
    <mergeCell ref="B21:D21"/>
    <mergeCell ref="B22:D22"/>
    <mergeCell ref="B23:D23"/>
    <mergeCell ref="B25:E25"/>
    <mergeCell ref="B34:D34"/>
    <mergeCell ref="B36:D36"/>
    <mergeCell ref="B38:G39"/>
    <mergeCell ref="B41:G41"/>
    <mergeCell ref="B48:D48"/>
    <mergeCell ref="B49:D49"/>
    <mergeCell ref="B63:D63"/>
    <mergeCell ref="B65:D65"/>
    <mergeCell ref="B67:G68"/>
    <mergeCell ref="B54:C54"/>
    <mergeCell ref="B55:D55"/>
    <mergeCell ref="B57:D57"/>
    <mergeCell ref="B58:D58"/>
    <mergeCell ref="B60:D60"/>
    <mergeCell ref="B61:D61"/>
  </mergeCells>
  <pageMargins left="0.75" right="0.75" top="1" bottom="1" header="0.5" footer="0.5"/>
  <pageSetup orientation="portrait" r:id="rId1"/>
  <headerFooter alignWithMargins="0">
    <oddHeader>&amp;CCommon Data Set 2008-09</oddHeader>
    <oddFooter>&amp;C&amp;A&amp;RPage &amp;P</oddFooter>
  </headerFooter>
  <drawing r:id="rId2"/>
</worksheet>
</file>

<file path=xl/worksheets/sheet2.xml><?xml version="1.0" encoding="utf-8"?>
<worksheet xmlns="http://schemas.openxmlformats.org/spreadsheetml/2006/main" xmlns:r="http://schemas.openxmlformats.org/officeDocument/2006/relationships">
  <sheetPr>
    <tabColor theme="1"/>
  </sheetPr>
  <dimension ref="A1:H70"/>
  <sheetViews>
    <sheetView workbookViewId="0">
      <selection activeCell="H10" sqref="H10"/>
    </sheetView>
  </sheetViews>
  <sheetFormatPr defaultRowHeight="12.75"/>
  <cols>
    <col min="1" max="1" width="4.5703125" style="1" bestFit="1" customWidth="1"/>
    <col min="2" max="2" width="31.85546875" bestFit="1" customWidth="1"/>
    <col min="3" max="3" width="4" customWidth="1"/>
    <col min="4" max="4" width="45.5703125" customWidth="1"/>
  </cols>
  <sheetData>
    <row r="1" spans="1:8" ht="18">
      <c r="A1" s="955" t="s">
        <v>1170</v>
      </c>
      <c r="B1" s="955"/>
      <c r="C1" s="955"/>
      <c r="D1" s="950"/>
      <c r="E1" s="369"/>
      <c r="F1" s="369"/>
    </row>
    <row r="2" spans="1:8">
      <c r="A2" s="370"/>
      <c r="B2" s="369"/>
      <c r="C2" s="956"/>
      <c r="D2" s="956"/>
      <c r="E2" s="369"/>
      <c r="F2" s="369"/>
    </row>
    <row r="3" spans="1:8">
      <c r="A3" s="371" t="s">
        <v>694</v>
      </c>
      <c r="B3" s="372" t="s">
        <v>695</v>
      </c>
      <c r="C3" s="373"/>
      <c r="D3" s="373"/>
      <c r="E3" s="369"/>
      <c r="F3" s="369"/>
    </row>
    <row r="4" spans="1:8">
      <c r="A4" s="371" t="s">
        <v>694</v>
      </c>
      <c r="B4" s="374" t="s">
        <v>696</v>
      </c>
      <c r="C4" s="375"/>
      <c r="D4" s="375" t="s">
        <v>1102</v>
      </c>
      <c r="E4" s="960" t="s">
        <v>1198</v>
      </c>
      <c r="F4" s="960"/>
      <c r="G4" s="960"/>
      <c r="H4" s="960"/>
    </row>
    <row r="5" spans="1:8" ht="25.5">
      <c r="A5" s="371" t="s">
        <v>694</v>
      </c>
      <c r="B5" s="374" t="s">
        <v>697</v>
      </c>
      <c r="C5" s="375"/>
      <c r="D5" s="375" t="s">
        <v>1103</v>
      </c>
      <c r="E5" s="960" t="s">
        <v>1199</v>
      </c>
      <c r="F5" s="960"/>
      <c r="G5" s="960"/>
      <c r="H5" s="960"/>
    </row>
    <row r="6" spans="1:8">
      <c r="A6" s="371" t="s">
        <v>694</v>
      </c>
      <c r="B6" s="374" t="s">
        <v>698</v>
      </c>
      <c r="C6" s="375"/>
      <c r="D6" s="375" t="s">
        <v>1104</v>
      </c>
      <c r="E6" s="369"/>
      <c r="F6" s="369"/>
    </row>
    <row r="7" spans="1:8">
      <c r="A7" s="371" t="s">
        <v>694</v>
      </c>
      <c r="B7" s="374" t="s">
        <v>79</v>
      </c>
      <c r="C7" s="375"/>
      <c r="D7" s="375" t="s">
        <v>1105</v>
      </c>
      <c r="E7" s="369"/>
      <c r="F7" s="369"/>
    </row>
    <row r="8" spans="1:8">
      <c r="A8" s="371" t="s">
        <v>694</v>
      </c>
      <c r="B8" s="374" t="s">
        <v>699</v>
      </c>
      <c r="C8" s="375"/>
      <c r="D8" s="375" t="s">
        <v>1106</v>
      </c>
      <c r="E8" s="369"/>
      <c r="F8" s="369"/>
    </row>
    <row r="9" spans="1:8">
      <c r="A9" s="371" t="s">
        <v>694</v>
      </c>
      <c r="B9" s="374" t="s">
        <v>700</v>
      </c>
      <c r="C9" s="375"/>
      <c r="D9" s="375" t="s">
        <v>1107</v>
      </c>
      <c r="E9" s="369"/>
      <c r="F9" s="369"/>
    </row>
    <row r="10" spans="1:8">
      <c r="A10" s="371" t="s">
        <v>694</v>
      </c>
      <c r="B10" s="374" t="s">
        <v>701</v>
      </c>
      <c r="C10" s="375"/>
      <c r="D10" s="375" t="s">
        <v>1108</v>
      </c>
      <c r="E10" s="369"/>
      <c r="F10" s="369"/>
    </row>
    <row r="11" spans="1:8">
      <c r="A11" s="371" t="s">
        <v>694</v>
      </c>
      <c r="B11" s="374" t="s">
        <v>702</v>
      </c>
      <c r="C11" s="375"/>
      <c r="D11" s="376" t="s">
        <v>1109</v>
      </c>
      <c r="E11" s="369"/>
      <c r="F11" s="369"/>
    </row>
    <row r="12" spans="1:8">
      <c r="A12" s="371" t="s">
        <v>694</v>
      </c>
      <c r="B12" s="377" t="s">
        <v>1049</v>
      </c>
      <c r="C12" s="373"/>
      <c r="D12" s="378"/>
      <c r="E12" s="379" t="s">
        <v>197</v>
      </c>
      <c r="F12" s="380" t="s">
        <v>198</v>
      </c>
    </row>
    <row r="13" spans="1:8">
      <c r="A13" s="371"/>
      <c r="B13" s="377"/>
      <c r="C13" s="373"/>
      <c r="D13" s="378"/>
      <c r="E13" s="381"/>
      <c r="F13" s="382" t="s">
        <v>1083</v>
      </c>
    </row>
    <row r="14" spans="1:8">
      <c r="A14" s="371" t="s">
        <v>694</v>
      </c>
      <c r="B14" s="383" t="s">
        <v>703</v>
      </c>
      <c r="C14" s="384"/>
      <c r="D14" s="385"/>
      <c r="E14" s="369"/>
      <c r="F14" s="369"/>
    </row>
    <row r="15" spans="1:8">
      <c r="A15" s="371"/>
      <c r="B15" s="386"/>
      <c r="C15" s="387"/>
      <c r="D15" s="388"/>
      <c r="E15" s="369"/>
      <c r="F15" s="369"/>
    </row>
    <row r="16" spans="1:8">
      <c r="A16" s="371"/>
      <c r="B16" s="389"/>
      <c r="C16" s="373"/>
      <c r="D16" s="373"/>
      <c r="E16" s="369"/>
      <c r="F16" s="369"/>
    </row>
    <row r="17" spans="1:6" ht="53.25" customHeight="1">
      <c r="A17" s="390" t="s">
        <v>914</v>
      </c>
      <c r="B17" s="958" t="s">
        <v>434</v>
      </c>
      <c r="C17" s="958"/>
      <c r="D17" s="958"/>
      <c r="E17" s="369"/>
      <c r="F17" s="369"/>
    </row>
    <row r="18" spans="1:6" ht="53.25" customHeight="1">
      <c r="A18" s="371"/>
      <c r="B18" s="953"/>
      <c r="C18" s="959"/>
      <c r="D18" s="954"/>
      <c r="E18" s="369"/>
      <c r="F18" s="369"/>
    </row>
    <row r="19" spans="1:6">
      <c r="A19" s="370"/>
      <c r="B19" s="369"/>
      <c r="C19" s="391"/>
      <c r="D19" s="391"/>
      <c r="E19" s="369"/>
      <c r="F19" s="369"/>
    </row>
    <row r="20" spans="1:6">
      <c r="A20" s="371" t="s">
        <v>426</v>
      </c>
      <c r="B20" s="392" t="s">
        <v>78</v>
      </c>
      <c r="C20" s="957"/>
      <c r="D20" s="957"/>
      <c r="E20" s="369"/>
      <c r="F20" s="369"/>
    </row>
    <row r="21" spans="1:6" ht="12.75" customHeight="1">
      <c r="A21" s="371" t="s">
        <v>426</v>
      </c>
      <c r="B21" s="382" t="s">
        <v>923</v>
      </c>
      <c r="C21" s="947" t="s">
        <v>1110</v>
      </c>
      <c r="D21" s="947"/>
      <c r="E21" s="369"/>
      <c r="F21" s="369"/>
    </row>
    <row r="22" spans="1:6" ht="12.75" customHeight="1">
      <c r="A22" s="371" t="s">
        <v>426</v>
      </c>
      <c r="B22" s="382" t="s">
        <v>79</v>
      </c>
      <c r="C22" s="947" t="s">
        <v>1105</v>
      </c>
      <c r="D22" s="947"/>
      <c r="E22" s="369"/>
      <c r="F22" s="369"/>
    </row>
    <row r="23" spans="1:6" ht="12.75" customHeight="1">
      <c r="A23" s="371" t="s">
        <v>426</v>
      </c>
      <c r="B23" s="393" t="s">
        <v>414</v>
      </c>
      <c r="C23" s="947" t="s">
        <v>1106</v>
      </c>
      <c r="D23" s="947"/>
      <c r="E23" s="369"/>
      <c r="F23" s="369"/>
    </row>
    <row r="24" spans="1:6">
      <c r="A24" s="371" t="s">
        <v>426</v>
      </c>
      <c r="B24" s="393" t="s">
        <v>413</v>
      </c>
      <c r="C24" s="953"/>
      <c r="D24" s="954"/>
      <c r="E24" s="369"/>
      <c r="F24" s="369"/>
    </row>
    <row r="25" spans="1:6">
      <c r="A25" s="371" t="s">
        <v>426</v>
      </c>
      <c r="B25" s="393" t="s">
        <v>414</v>
      </c>
      <c r="C25" s="953"/>
      <c r="D25" s="954"/>
      <c r="E25" s="369"/>
      <c r="F25" s="369"/>
    </row>
    <row r="26" spans="1:6" ht="12.75" customHeight="1">
      <c r="A26" s="371" t="s">
        <v>426</v>
      </c>
      <c r="B26" s="382" t="s">
        <v>415</v>
      </c>
      <c r="C26" s="947" t="s">
        <v>1111</v>
      </c>
      <c r="D26" s="947"/>
      <c r="E26" s="369"/>
      <c r="F26" s="369"/>
    </row>
    <row r="27" spans="1:6" ht="12.75" customHeight="1">
      <c r="A27" s="371" t="s">
        <v>426</v>
      </c>
      <c r="B27" s="382" t="s">
        <v>80</v>
      </c>
      <c r="C27" s="946" t="s">
        <v>1112</v>
      </c>
      <c r="D27" s="947"/>
      <c r="E27" s="369"/>
      <c r="F27" s="369"/>
    </row>
    <row r="28" spans="1:6" ht="12.75" customHeight="1">
      <c r="A28" s="371" t="s">
        <v>426</v>
      </c>
      <c r="B28" s="382" t="s">
        <v>81</v>
      </c>
      <c r="C28" s="947" t="s">
        <v>1113</v>
      </c>
      <c r="D28" s="947"/>
      <c r="E28" s="369"/>
      <c r="F28" s="369"/>
    </row>
    <row r="29" spans="1:6" ht="12.75" customHeight="1">
      <c r="A29" s="371" t="s">
        <v>426</v>
      </c>
      <c r="B29" s="382" t="s">
        <v>82</v>
      </c>
      <c r="C29" s="947" t="s">
        <v>1114</v>
      </c>
      <c r="D29" s="947"/>
      <c r="E29" s="369"/>
      <c r="F29" s="369"/>
    </row>
    <row r="30" spans="1:6" ht="12.75" customHeight="1">
      <c r="A30" s="371" t="s">
        <v>426</v>
      </c>
      <c r="B30" s="382" t="s">
        <v>416</v>
      </c>
      <c r="C30" s="953" t="s">
        <v>1105</v>
      </c>
      <c r="D30" s="954"/>
      <c r="E30" s="369"/>
      <c r="F30" s="369"/>
    </row>
    <row r="31" spans="1:6" ht="12.75" customHeight="1">
      <c r="A31" s="371" t="s">
        <v>426</v>
      </c>
      <c r="B31" s="382" t="s">
        <v>414</v>
      </c>
      <c r="C31" s="953" t="s">
        <v>1106</v>
      </c>
      <c r="D31" s="954"/>
      <c r="E31" s="369"/>
      <c r="F31" s="369"/>
    </row>
    <row r="32" spans="1:6" ht="12.75" customHeight="1">
      <c r="A32" s="371" t="s">
        <v>426</v>
      </c>
      <c r="B32" s="382" t="s">
        <v>711</v>
      </c>
      <c r="C32" s="947" t="s">
        <v>1115</v>
      </c>
      <c r="D32" s="947"/>
      <c r="E32" s="369"/>
      <c r="F32" s="369"/>
    </row>
    <row r="33" spans="1:6" ht="12.75" customHeight="1">
      <c r="A33" s="371" t="s">
        <v>426</v>
      </c>
      <c r="B33" s="382" t="s">
        <v>83</v>
      </c>
      <c r="C33" s="951" t="s">
        <v>1116</v>
      </c>
      <c r="D33" s="952"/>
      <c r="E33" s="369"/>
      <c r="F33" s="369"/>
    </row>
    <row r="34" spans="1:6" ht="38.25" customHeight="1">
      <c r="A34" s="390" t="s">
        <v>426</v>
      </c>
      <c r="B34" s="394" t="s">
        <v>970</v>
      </c>
      <c r="C34" s="946" t="s">
        <v>1117</v>
      </c>
      <c r="D34" s="947"/>
      <c r="E34" s="369"/>
      <c r="F34" s="369"/>
    </row>
    <row r="35" spans="1:6" ht="51">
      <c r="A35" s="390" t="s">
        <v>426</v>
      </c>
      <c r="B35" s="394" t="s">
        <v>971</v>
      </c>
      <c r="C35" s="395"/>
      <c r="D35" s="373"/>
      <c r="E35" s="369"/>
      <c r="F35" s="369"/>
    </row>
    <row r="36" spans="1:6">
      <c r="A36" s="370"/>
      <c r="B36" s="369"/>
      <c r="C36" s="369"/>
      <c r="D36" s="369"/>
      <c r="E36" s="369"/>
      <c r="F36" s="369"/>
    </row>
    <row r="37" spans="1:6" ht="12.75" customHeight="1">
      <c r="A37" s="371" t="s">
        <v>427</v>
      </c>
      <c r="B37" s="948" t="s">
        <v>1119</v>
      </c>
      <c r="C37" s="949"/>
      <c r="D37" s="950"/>
      <c r="E37" s="369"/>
      <c r="F37" s="369"/>
    </row>
    <row r="38" spans="1:6">
      <c r="A38" s="371" t="s">
        <v>427</v>
      </c>
      <c r="B38" s="382" t="s">
        <v>84</v>
      </c>
      <c r="C38" s="396"/>
      <c r="D38" s="369"/>
      <c r="E38" s="369"/>
      <c r="F38" s="369"/>
    </row>
    <row r="39" spans="1:6">
      <c r="A39" s="371" t="s">
        <v>427</v>
      </c>
      <c r="B39" s="382" t="s">
        <v>85</v>
      </c>
      <c r="C39" s="396" t="s">
        <v>1083</v>
      </c>
      <c r="D39" s="369"/>
      <c r="E39" s="369"/>
      <c r="F39" s="369"/>
    </row>
    <row r="40" spans="1:6">
      <c r="A40" s="371" t="s">
        <v>427</v>
      </c>
      <c r="B40" s="382" t="s">
        <v>86</v>
      </c>
      <c r="C40" s="396"/>
      <c r="D40" s="369"/>
      <c r="E40" s="369"/>
      <c r="F40" s="369"/>
    </row>
    <row r="41" spans="1:6">
      <c r="A41" s="371"/>
      <c r="B41" s="397"/>
      <c r="C41" s="369"/>
      <c r="D41" s="369"/>
      <c r="E41" s="369"/>
      <c r="F41" s="369"/>
    </row>
    <row r="42" spans="1:6">
      <c r="A42" s="371" t="s">
        <v>428</v>
      </c>
      <c r="B42" s="397" t="s">
        <v>417</v>
      </c>
      <c r="C42" s="369"/>
      <c r="D42" s="369"/>
      <c r="E42" s="369"/>
      <c r="F42" s="369"/>
    </row>
    <row r="43" spans="1:6">
      <c r="A43" s="371" t="s">
        <v>428</v>
      </c>
      <c r="B43" s="382" t="s">
        <v>87</v>
      </c>
      <c r="C43" s="396" t="s">
        <v>1083</v>
      </c>
      <c r="D43" s="369"/>
      <c r="E43" s="369"/>
      <c r="F43" s="369"/>
    </row>
    <row r="44" spans="1:6">
      <c r="A44" s="371" t="s">
        <v>428</v>
      </c>
      <c r="B44" s="382" t="s">
        <v>88</v>
      </c>
      <c r="C44" s="396"/>
      <c r="D44" s="369"/>
      <c r="E44" s="369"/>
      <c r="F44" s="369"/>
    </row>
    <row r="45" spans="1:6">
      <c r="A45" s="371" t="s">
        <v>428</v>
      </c>
      <c r="B45" s="382" t="s">
        <v>89</v>
      </c>
      <c r="C45" s="396"/>
      <c r="D45" s="369"/>
      <c r="E45" s="369"/>
      <c r="F45" s="369"/>
    </row>
    <row r="46" spans="1:6">
      <c r="A46" s="371"/>
      <c r="B46" s="397"/>
      <c r="C46" s="369"/>
      <c r="D46" s="369"/>
      <c r="E46" s="369"/>
      <c r="F46" s="369"/>
    </row>
    <row r="47" spans="1:6">
      <c r="A47" s="371" t="s">
        <v>429</v>
      </c>
      <c r="B47" s="397" t="s">
        <v>90</v>
      </c>
      <c r="C47" s="398"/>
      <c r="D47" s="369"/>
      <c r="E47" s="369"/>
      <c r="F47" s="369"/>
    </row>
    <row r="48" spans="1:6">
      <c r="A48" s="371" t="s">
        <v>429</v>
      </c>
      <c r="B48" s="382" t="s">
        <v>91</v>
      </c>
      <c r="C48" s="399"/>
      <c r="D48" s="369"/>
      <c r="E48" s="369"/>
      <c r="F48" s="369"/>
    </row>
    <row r="49" spans="1:6">
      <c r="A49" s="371" t="s">
        <v>429</v>
      </c>
      <c r="B49" s="382" t="s">
        <v>92</v>
      </c>
      <c r="C49" s="399"/>
      <c r="D49" s="369"/>
      <c r="E49" s="369"/>
      <c r="F49" s="369"/>
    </row>
    <row r="50" spans="1:6">
      <c r="A50" s="371" t="s">
        <v>429</v>
      </c>
      <c r="B50" s="382" t="s">
        <v>93</v>
      </c>
      <c r="C50" s="399"/>
      <c r="D50" s="369"/>
      <c r="E50" s="369"/>
      <c r="F50" s="369"/>
    </row>
    <row r="51" spans="1:6">
      <c r="A51" s="371" t="s">
        <v>429</v>
      </c>
      <c r="B51" s="400" t="s">
        <v>94</v>
      </c>
      <c r="C51" s="399"/>
      <c r="D51" s="369"/>
      <c r="E51" s="369"/>
      <c r="F51" s="369"/>
    </row>
    <row r="52" spans="1:6">
      <c r="A52" s="371" t="s">
        <v>429</v>
      </c>
      <c r="B52" s="382" t="s">
        <v>95</v>
      </c>
      <c r="C52" s="399"/>
      <c r="D52" s="369"/>
      <c r="E52" s="369"/>
      <c r="F52" s="369"/>
    </row>
    <row r="53" spans="1:6">
      <c r="A53" s="371" t="s">
        <v>429</v>
      </c>
      <c r="B53" s="401" t="s">
        <v>96</v>
      </c>
      <c r="C53" s="396" t="s">
        <v>1083</v>
      </c>
      <c r="D53" s="369"/>
      <c r="E53" s="369"/>
      <c r="F53" s="369"/>
    </row>
    <row r="54" spans="1:6" ht="63.75">
      <c r="A54" s="371"/>
      <c r="B54" s="402" t="s">
        <v>1118</v>
      </c>
      <c r="C54" s="403"/>
      <c r="D54" s="369"/>
      <c r="E54" s="369"/>
      <c r="F54" s="369"/>
    </row>
    <row r="55" spans="1:6">
      <c r="A55" s="371" t="s">
        <v>429</v>
      </c>
      <c r="B55" s="401" t="s">
        <v>97</v>
      </c>
      <c r="C55" s="399"/>
      <c r="D55" s="369"/>
      <c r="E55" s="369"/>
      <c r="F55" s="369"/>
    </row>
    <row r="56" spans="1:6">
      <c r="A56" s="371"/>
      <c r="B56" s="404"/>
      <c r="C56" s="405"/>
      <c r="D56" s="369"/>
      <c r="E56" s="369"/>
      <c r="F56" s="369"/>
    </row>
    <row r="57" spans="1:6">
      <c r="A57" s="371"/>
      <c r="B57" s="397"/>
      <c r="C57" s="398"/>
      <c r="D57" s="369"/>
      <c r="E57" s="369"/>
      <c r="F57" s="369"/>
    </row>
    <row r="58" spans="1:6">
      <c r="A58" s="371" t="s">
        <v>430</v>
      </c>
      <c r="B58" s="397" t="s">
        <v>418</v>
      </c>
      <c r="C58" s="369"/>
      <c r="D58" s="369"/>
      <c r="E58" s="369"/>
      <c r="F58" s="369"/>
    </row>
    <row r="59" spans="1:6">
      <c r="A59" s="371" t="s">
        <v>430</v>
      </c>
      <c r="B59" s="382" t="s">
        <v>98</v>
      </c>
      <c r="C59" s="396"/>
      <c r="D59" s="369"/>
      <c r="E59" s="369"/>
      <c r="F59" s="369"/>
    </row>
    <row r="60" spans="1:6">
      <c r="A60" s="371" t="s">
        <v>430</v>
      </c>
      <c r="B60" s="382" t="s">
        <v>99</v>
      </c>
      <c r="C60" s="396"/>
      <c r="D60" s="369"/>
      <c r="E60" s="369"/>
      <c r="F60" s="369"/>
    </row>
    <row r="61" spans="1:6">
      <c r="A61" s="371" t="s">
        <v>430</v>
      </c>
      <c r="B61" s="382" t="s">
        <v>100</v>
      </c>
      <c r="C61" s="396" t="s">
        <v>1083</v>
      </c>
      <c r="D61" s="369"/>
      <c r="E61" s="369"/>
      <c r="F61" s="369"/>
    </row>
    <row r="62" spans="1:6">
      <c r="A62" s="371" t="s">
        <v>430</v>
      </c>
      <c r="B62" s="382" t="s">
        <v>101</v>
      </c>
      <c r="C62" s="396"/>
      <c r="D62" s="369"/>
      <c r="E62" s="369"/>
      <c r="F62" s="369"/>
    </row>
    <row r="63" spans="1:6">
      <c r="A63" s="371" t="s">
        <v>430</v>
      </c>
      <c r="B63" s="382" t="s">
        <v>102</v>
      </c>
      <c r="C63" s="396"/>
      <c r="D63" s="369"/>
      <c r="E63" s="369"/>
      <c r="F63" s="369"/>
    </row>
    <row r="64" spans="1:6">
      <c r="A64" s="371" t="s">
        <v>430</v>
      </c>
      <c r="B64" s="382" t="s">
        <v>103</v>
      </c>
      <c r="C64" s="396" t="s">
        <v>1083</v>
      </c>
      <c r="D64" s="369"/>
      <c r="E64" s="369"/>
      <c r="F64" s="369"/>
    </row>
    <row r="65" spans="1:6">
      <c r="A65" s="371" t="s">
        <v>430</v>
      </c>
      <c r="B65" s="382" t="s">
        <v>104</v>
      </c>
      <c r="C65" s="396" t="s">
        <v>1083</v>
      </c>
      <c r="D65" s="369"/>
      <c r="E65" s="369"/>
      <c r="F65" s="369"/>
    </row>
    <row r="66" spans="1:6">
      <c r="A66" s="371" t="s">
        <v>430</v>
      </c>
      <c r="B66" s="382" t="s">
        <v>105</v>
      </c>
      <c r="C66" s="396" t="s">
        <v>1083</v>
      </c>
      <c r="D66" s="369"/>
      <c r="E66" s="369"/>
      <c r="F66" s="369"/>
    </row>
    <row r="67" spans="1:6">
      <c r="A67" s="371" t="s">
        <v>430</v>
      </c>
      <c r="B67" s="382" t="s">
        <v>106</v>
      </c>
      <c r="C67" s="396" t="s">
        <v>1083</v>
      </c>
      <c r="D67" s="369"/>
      <c r="E67" s="369"/>
      <c r="F67" s="369"/>
    </row>
    <row r="68" spans="1:6" ht="25.5">
      <c r="A68" s="371" t="s">
        <v>430</v>
      </c>
      <c r="B68" s="406" t="s">
        <v>261</v>
      </c>
      <c r="C68" s="396" t="s">
        <v>1083</v>
      </c>
      <c r="D68" s="369"/>
      <c r="E68" s="369"/>
      <c r="F68" s="369"/>
    </row>
    <row r="69" spans="1:6" ht="25.5">
      <c r="A69" s="371" t="s">
        <v>430</v>
      </c>
      <c r="B69" s="406" t="s">
        <v>262</v>
      </c>
      <c r="C69" s="396" t="s">
        <v>1083</v>
      </c>
      <c r="D69" s="369"/>
      <c r="E69" s="369"/>
      <c r="F69" s="369"/>
    </row>
    <row r="70" spans="1:6">
      <c r="A70" s="371" t="s">
        <v>430</v>
      </c>
      <c r="B70" s="407" t="s">
        <v>263</v>
      </c>
      <c r="C70" s="396"/>
      <c r="D70" s="369"/>
      <c r="E70" s="369"/>
      <c r="F70" s="369"/>
    </row>
  </sheetData>
  <sheetProtection password="CA0F" sheet="1" objects="1" scenarios="1"/>
  <mergeCells count="22">
    <mergeCell ref="E4:H4"/>
    <mergeCell ref="E5:H5"/>
    <mergeCell ref="C22:D22"/>
    <mergeCell ref="C23:D23"/>
    <mergeCell ref="C26:D26"/>
    <mergeCell ref="C27:D27"/>
    <mergeCell ref="C24:D24"/>
    <mergeCell ref="C25:D25"/>
    <mergeCell ref="A1:D1"/>
    <mergeCell ref="C2:D2"/>
    <mergeCell ref="C20:D20"/>
    <mergeCell ref="C21:D21"/>
    <mergeCell ref="B17:D17"/>
    <mergeCell ref="B18:D18"/>
    <mergeCell ref="C34:D34"/>
    <mergeCell ref="B37:D37"/>
    <mergeCell ref="C28:D28"/>
    <mergeCell ref="C29:D29"/>
    <mergeCell ref="C32:D32"/>
    <mergeCell ref="C33:D33"/>
    <mergeCell ref="C30:D30"/>
    <mergeCell ref="C31:D31"/>
  </mergeCells>
  <phoneticPr fontId="0" type="noConversion"/>
  <hyperlinks>
    <hyperlink ref="D11" r:id="rId1"/>
    <hyperlink ref="C27" r:id="rId2"/>
    <hyperlink ref="C33" r:id="rId3"/>
    <hyperlink ref="C34" r:id="rId4"/>
  </hyperlinks>
  <pageMargins left="0.67" right="0.64" top="1" bottom="1" header="0.5" footer="0.5"/>
  <pageSetup orientation="portrait" r:id="rId5"/>
  <headerFooter alignWithMargins="0">
    <oddHeader>&amp;CCommon Data Set 2008-09</oddHeader>
    <oddFooter>&amp;C&amp;A&amp;RPage &amp;P</oddFooter>
  </headerFooter>
  <drawing r:id="rId6"/>
</worksheet>
</file>

<file path=xl/worksheets/sheet20.xml><?xml version="1.0" encoding="utf-8"?>
<worksheet xmlns="http://schemas.openxmlformats.org/spreadsheetml/2006/main" xmlns:r="http://schemas.openxmlformats.org/officeDocument/2006/relationships">
  <sheetPr>
    <tabColor rgb="FF00B0F0"/>
  </sheetPr>
  <dimension ref="A1:G68"/>
  <sheetViews>
    <sheetView workbookViewId="0">
      <selection activeCell="I8" sqref="I8"/>
    </sheetView>
  </sheetViews>
  <sheetFormatPr defaultRowHeight="12.75"/>
  <cols>
    <col min="1" max="1" width="4.42578125" style="1" customWidth="1"/>
    <col min="2" max="2" width="22.7109375" customWidth="1"/>
    <col min="3" max="7" width="12.7109375" customWidth="1"/>
  </cols>
  <sheetData>
    <row r="1" spans="1:7" ht="18">
      <c r="A1" s="1219" t="s">
        <v>1057</v>
      </c>
      <c r="B1" s="1219"/>
      <c r="C1" s="1219"/>
      <c r="D1" s="1219"/>
      <c r="E1" s="1219"/>
      <c r="F1" s="1219"/>
      <c r="G1" s="1219"/>
    </row>
    <row r="2" spans="1:7">
      <c r="A2" s="288"/>
      <c r="B2" s="278"/>
      <c r="C2" s="278"/>
      <c r="D2" s="278"/>
      <c r="E2" s="278"/>
      <c r="F2" s="278"/>
      <c r="G2" s="278"/>
    </row>
    <row r="3" spans="1:7" ht="15.75">
      <c r="A3" s="288"/>
      <c r="B3" s="19" t="s">
        <v>213</v>
      </c>
      <c r="C3" s="278"/>
      <c r="D3" s="278"/>
      <c r="E3" s="278"/>
      <c r="F3" s="278"/>
      <c r="G3" s="278"/>
    </row>
    <row r="4" spans="1:7">
      <c r="A4" s="294" t="s">
        <v>597</v>
      </c>
      <c r="B4" s="1247"/>
      <c r="C4" s="1153"/>
      <c r="D4" s="1154"/>
      <c r="E4" s="29" t="s">
        <v>197</v>
      </c>
      <c r="F4" s="29" t="s">
        <v>198</v>
      </c>
      <c r="G4" s="87"/>
    </row>
    <row r="5" spans="1:7" ht="26.25" customHeight="1">
      <c r="A5" s="294" t="s">
        <v>597</v>
      </c>
      <c r="B5" s="983" t="s">
        <v>595</v>
      </c>
      <c r="C5" s="1162"/>
      <c r="D5" s="1104"/>
      <c r="E5" s="342" t="s">
        <v>1083</v>
      </c>
      <c r="F5" s="29"/>
      <c r="G5" s="39"/>
    </row>
    <row r="6" spans="1:7" ht="41.25" customHeight="1">
      <c r="A6" s="294" t="s">
        <v>597</v>
      </c>
      <c r="B6" s="983" t="s">
        <v>596</v>
      </c>
      <c r="C6" s="1162"/>
      <c r="D6" s="1104"/>
      <c r="E6" s="342" t="s">
        <v>1083</v>
      </c>
      <c r="F6" s="29"/>
      <c r="G6" s="28"/>
    </row>
    <row r="7" spans="1:7">
      <c r="A7" s="288"/>
      <c r="B7" s="286"/>
      <c r="C7" s="286"/>
      <c r="D7" s="286"/>
      <c r="E7" s="83"/>
      <c r="F7" s="83"/>
      <c r="G7" s="28"/>
    </row>
    <row r="8" spans="1:7" ht="29.25" customHeight="1">
      <c r="A8" s="294" t="s">
        <v>598</v>
      </c>
      <c r="B8" s="1315" t="s">
        <v>292</v>
      </c>
      <c r="C8" s="1315"/>
      <c r="D8" s="1315"/>
      <c r="E8" s="1315"/>
      <c r="F8" s="1315"/>
      <c r="G8" s="1315"/>
    </row>
    <row r="9" spans="1:7" ht="25.5">
      <c r="A9" s="294" t="s">
        <v>598</v>
      </c>
      <c r="B9" s="88"/>
      <c r="C9" s="290" t="s">
        <v>214</v>
      </c>
      <c r="D9" s="290" t="s">
        <v>842</v>
      </c>
      <c r="E9" s="290" t="s">
        <v>843</v>
      </c>
      <c r="F9" s="86"/>
      <c r="G9" s="278"/>
    </row>
    <row r="10" spans="1:7">
      <c r="A10" s="294" t="s">
        <v>598</v>
      </c>
      <c r="B10" s="282" t="s">
        <v>109</v>
      </c>
      <c r="C10" s="358">
        <v>150</v>
      </c>
      <c r="D10" s="358">
        <v>102</v>
      </c>
      <c r="E10" s="358">
        <v>89</v>
      </c>
      <c r="F10" s="357"/>
      <c r="G10" s="278"/>
    </row>
    <row r="11" spans="1:7">
      <c r="A11" s="294" t="s">
        <v>598</v>
      </c>
      <c r="B11" s="282" t="s">
        <v>110</v>
      </c>
      <c r="C11" s="358">
        <v>350</v>
      </c>
      <c r="D11" s="358">
        <v>224</v>
      </c>
      <c r="E11" s="358">
        <v>221</v>
      </c>
      <c r="F11" s="357"/>
      <c r="G11" s="278"/>
    </row>
    <row r="12" spans="1:7">
      <c r="A12" s="294" t="s">
        <v>598</v>
      </c>
      <c r="B12" s="283" t="s">
        <v>844</v>
      </c>
      <c r="C12" s="359">
        <f>SUM(C10:C11)</f>
        <v>500</v>
      </c>
      <c r="D12" s="359">
        <f>SUM(D10:D11)</f>
        <v>326</v>
      </c>
      <c r="E12" s="359">
        <f>SUM(E10:E11)</f>
        <v>310</v>
      </c>
      <c r="F12" s="357"/>
      <c r="G12" s="278"/>
    </row>
    <row r="13" spans="1:7">
      <c r="A13" s="288"/>
      <c r="B13" s="278"/>
      <c r="C13" s="278"/>
      <c r="D13" s="278"/>
      <c r="E13" s="278"/>
      <c r="F13" s="278"/>
      <c r="G13" s="278"/>
    </row>
    <row r="14" spans="1:7" ht="15.75">
      <c r="A14" s="288"/>
      <c r="B14" s="1183" t="s">
        <v>845</v>
      </c>
      <c r="C14" s="1148"/>
      <c r="D14" s="278"/>
      <c r="E14" s="278"/>
      <c r="F14" s="278"/>
      <c r="G14" s="278"/>
    </row>
    <row r="15" spans="1:7">
      <c r="A15" s="294" t="s">
        <v>599</v>
      </c>
      <c r="B15" s="1147" t="s">
        <v>846</v>
      </c>
      <c r="C15" s="1147"/>
      <c r="D15" s="1147"/>
      <c r="E15" s="278"/>
      <c r="F15" s="278"/>
      <c r="G15" s="278"/>
    </row>
    <row r="16" spans="1:7" ht="15">
      <c r="A16" s="294" t="s">
        <v>599</v>
      </c>
      <c r="B16" s="291" t="s">
        <v>847</v>
      </c>
      <c r="C16" s="360" t="s">
        <v>1083</v>
      </c>
      <c r="D16" s="278"/>
      <c r="E16" s="278"/>
      <c r="F16" s="278"/>
      <c r="G16" s="278"/>
    </row>
    <row r="17" spans="1:7" ht="15">
      <c r="A17" s="294" t="s">
        <v>599</v>
      </c>
      <c r="B17" s="291" t="s">
        <v>602</v>
      </c>
      <c r="C17" s="360" t="s">
        <v>1083</v>
      </c>
      <c r="D17" s="278"/>
      <c r="E17" s="278"/>
      <c r="F17" s="278"/>
      <c r="G17" s="278"/>
    </row>
    <row r="18" spans="1:7" ht="15">
      <c r="A18" s="294" t="s">
        <v>599</v>
      </c>
      <c r="B18" s="291" t="s">
        <v>848</v>
      </c>
      <c r="C18" s="360" t="s">
        <v>1083</v>
      </c>
      <c r="D18" s="278"/>
      <c r="E18" s="278"/>
      <c r="F18" s="278"/>
      <c r="G18" s="278"/>
    </row>
    <row r="19" spans="1:7" ht="15">
      <c r="A19" s="294" t="s">
        <v>599</v>
      </c>
      <c r="B19" s="291" t="s">
        <v>849</v>
      </c>
      <c r="C19" s="360" t="s">
        <v>1083</v>
      </c>
      <c r="D19" s="278"/>
      <c r="E19" s="278"/>
      <c r="F19" s="278"/>
      <c r="G19" s="278"/>
    </row>
    <row r="20" spans="1:7">
      <c r="A20" s="288"/>
      <c r="B20" s="278"/>
      <c r="C20" s="278"/>
      <c r="D20" s="278"/>
      <c r="E20" s="278"/>
      <c r="F20" s="278"/>
      <c r="G20" s="278"/>
    </row>
    <row r="21" spans="1:7" ht="12.75" customHeight="1">
      <c r="A21" s="294" t="s">
        <v>600</v>
      </c>
      <c r="B21" s="1247"/>
      <c r="C21" s="1153"/>
      <c r="D21" s="1154"/>
      <c r="E21" s="29" t="s">
        <v>197</v>
      </c>
      <c r="F21" s="29" t="s">
        <v>198</v>
      </c>
      <c r="G21" s="25"/>
    </row>
    <row r="22" spans="1:7" ht="40.5" customHeight="1">
      <c r="A22" s="294" t="s">
        <v>600</v>
      </c>
      <c r="B22" s="983" t="s">
        <v>850</v>
      </c>
      <c r="C22" s="1162"/>
      <c r="D22" s="1104"/>
      <c r="E22" s="342" t="s">
        <v>1083</v>
      </c>
      <c r="F22" s="29"/>
      <c r="G22" s="25"/>
    </row>
    <row r="23" spans="1:7" ht="24.75" customHeight="1">
      <c r="A23" s="294" t="s">
        <v>600</v>
      </c>
      <c r="B23" s="1255" t="s">
        <v>603</v>
      </c>
      <c r="C23" s="1255"/>
      <c r="D23" s="1255"/>
      <c r="E23" s="361" t="s">
        <v>1096</v>
      </c>
      <c r="F23" s="83"/>
      <c r="G23" s="25"/>
    </row>
    <row r="24" spans="1:7">
      <c r="A24" s="288"/>
      <c r="B24" s="278"/>
      <c r="C24" s="278"/>
      <c r="D24" s="278"/>
      <c r="E24" s="278"/>
      <c r="F24" s="278"/>
      <c r="G24" s="278"/>
    </row>
    <row r="25" spans="1:7">
      <c r="A25" s="294" t="s">
        <v>601</v>
      </c>
      <c r="B25" s="1316" t="s">
        <v>180</v>
      </c>
      <c r="C25" s="1151"/>
      <c r="D25" s="1151"/>
      <c r="E25" s="1151"/>
      <c r="F25" s="285"/>
      <c r="G25" s="278"/>
    </row>
    <row r="26" spans="1:7" ht="22.5">
      <c r="A26" s="294" t="s">
        <v>601</v>
      </c>
      <c r="B26" s="292"/>
      <c r="C26" s="91" t="s">
        <v>181</v>
      </c>
      <c r="D26" s="91" t="s">
        <v>182</v>
      </c>
      <c r="E26" s="91" t="s">
        <v>183</v>
      </c>
      <c r="F26" s="91" t="s">
        <v>184</v>
      </c>
      <c r="G26" s="91" t="s">
        <v>185</v>
      </c>
    </row>
    <row r="27" spans="1:7">
      <c r="A27" s="294" t="s">
        <v>601</v>
      </c>
      <c r="B27" s="284" t="s">
        <v>186</v>
      </c>
      <c r="C27" s="342"/>
      <c r="D27" s="342"/>
      <c r="E27" s="342" t="s">
        <v>1083</v>
      </c>
      <c r="F27" s="342"/>
      <c r="G27" s="342"/>
    </row>
    <row r="28" spans="1:7">
      <c r="A28" s="294" t="s">
        <v>601</v>
      </c>
      <c r="B28" s="284" t="s">
        <v>187</v>
      </c>
      <c r="C28" s="342" t="s">
        <v>1083</v>
      </c>
      <c r="D28" s="342"/>
      <c r="E28" s="342"/>
      <c r="F28" s="342"/>
      <c r="G28" s="342"/>
    </row>
    <row r="29" spans="1:7" ht="25.5">
      <c r="A29" s="294" t="s">
        <v>601</v>
      </c>
      <c r="B29" s="284" t="s">
        <v>188</v>
      </c>
      <c r="C29" s="342" t="s">
        <v>1083</v>
      </c>
      <c r="D29" s="342"/>
      <c r="E29" s="342"/>
      <c r="F29" s="342"/>
      <c r="G29" s="342"/>
    </row>
    <row r="30" spans="1:7">
      <c r="A30" s="294" t="s">
        <v>601</v>
      </c>
      <c r="B30" s="284" t="s">
        <v>818</v>
      </c>
      <c r="C30" s="342"/>
      <c r="D30" s="342"/>
      <c r="E30" s="342" t="s">
        <v>1083</v>
      </c>
      <c r="F30" s="342"/>
      <c r="G30" s="342"/>
    </row>
    <row r="31" spans="1:7">
      <c r="A31" s="294" t="s">
        <v>601</v>
      </c>
      <c r="B31" s="284" t="s">
        <v>816</v>
      </c>
      <c r="C31" s="342"/>
      <c r="D31" s="342"/>
      <c r="E31" s="342"/>
      <c r="F31" s="342"/>
      <c r="G31" s="342"/>
    </row>
    <row r="32" spans="1:7" ht="40.5" customHeight="1">
      <c r="A32" s="294" t="s">
        <v>601</v>
      </c>
      <c r="B32" s="284" t="s">
        <v>189</v>
      </c>
      <c r="C32" s="342" t="s">
        <v>1083</v>
      </c>
      <c r="D32" s="342"/>
      <c r="E32" s="342"/>
      <c r="F32" s="342"/>
      <c r="G32" s="342"/>
    </row>
    <row r="33" spans="1:7">
      <c r="A33" s="288"/>
      <c r="B33" s="278"/>
      <c r="C33" s="278"/>
      <c r="D33" s="278"/>
      <c r="E33" s="278"/>
      <c r="F33" s="278"/>
      <c r="G33" s="278"/>
    </row>
    <row r="34" spans="1:7" ht="27" customHeight="1">
      <c r="A34" s="294" t="s">
        <v>606</v>
      </c>
      <c r="B34" s="1255" t="s">
        <v>604</v>
      </c>
      <c r="C34" s="1255"/>
      <c r="D34" s="1255"/>
      <c r="E34" s="362">
        <v>2</v>
      </c>
      <c r="F34" s="289"/>
      <c r="G34" s="25"/>
    </row>
    <row r="35" spans="1:7">
      <c r="A35" s="288"/>
      <c r="B35" s="278"/>
      <c r="C35" s="278"/>
      <c r="D35" s="278"/>
      <c r="E35" s="363"/>
      <c r="F35" s="278"/>
      <c r="G35" s="278"/>
    </row>
    <row r="36" spans="1:7" ht="26.25" customHeight="1">
      <c r="A36" s="294" t="s">
        <v>607</v>
      </c>
      <c r="B36" s="1255" t="s">
        <v>605</v>
      </c>
      <c r="C36" s="1255"/>
      <c r="D36" s="1255"/>
      <c r="E36" s="362">
        <v>2</v>
      </c>
      <c r="F36" s="289"/>
      <c r="G36" s="25"/>
    </row>
    <row r="37" spans="1:7">
      <c r="A37" s="288"/>
      <c r="B37" s="278"/>
      <c r="C37" s="278"/>
      <c r="D37" s="278"/>
      <c r="E37" s="278"/>
      <c r="F37" s="278"/>
      <c r="G37" s="278"/>
    </row>
    <row r="38" spans="1:7" ht="12.75" customHeight="1">
      <c r="A38" s="294" t="s">
        <v>608</v>
      </c>
      <c r="B38" s="1308" t="s">
        <v>190</v>
      </c>
      <c r="C38" s="1265"/>
      <c r="D38" s="1265"/>
      <c r="E38" s="1265"/>
      <c r="F38" s="1265"/>
      <c r="G38" s="1317"/>
    </row>
    <row r="39" spans="1:7">
      <c r="A39" s="294"/>
      <c r="B39" s="1318"/>
      <c r="C39" s="1109"/>
      <c r="D39" s="1109"/>
      <c r="E39" s="1109"/>
      <c r="F39" s="1109"/>
      <c r="G39" s="1319"/>
    </row>
    <row r="40" spans="1:7">
      <c r="A40" s="288"/>
      <c r="B40" s="278"/>
      <c r="C40" s="278"/>
      <c r="D40" s="278"/>
      <c r="E40" s="278"/>
      <c r="F40" s="278"/>
      <c r="G40" s="278"/>
    </row>
    <row r="41" spans="1:7" ht="37.5" customHeight="1">
      <c r="A41" s="294" t="s">
        <v>610</v>
      </c>
      <c r="B41" s="1109" t="s">
        <v>609</v>
      </c>
      <c r="C41" s="1109"/>
      <c r="D41" s="1109"/>
      <c r="E41" s="1109"/>
      <c r="F41" s="1109"/>
      <c r="G41" s="1109"/>
    </row>
    <row r="42" spans="1:7" ht="22.5">
      <c r="A42" s="294" t="s">
        <v>610</v>
      </c>
      <c r="B42" s="292"/>
      <c r="C42" s="171" t="s">
        <v>191</v>
      </c>
      <c r="D42" s="171" t="s">
        <v>192</v>
      </c>
      <c r="E42" s="171" t="s">
        <v>193</v>
      </c>
      <c r="F42" s="171" t="s">
        <v>194</v>
      </c>
      <c r="G42" s="171" t="s">
        <v>195</v>
      </c>
    </row>
    <row r="43" spans="1:7">
      <c r="A43" s="294" t="s">
        <v>610</v>
      </c>
      <c r="B43" s="293" t="s">
        <v>847</v>
      </c>
      <c r="C43" s="92"/>
      <c r="D43" s="92"/>
      <c r="E43" s="92"/>
      <c r="F43" s="92"/>
      <c r="G43" s="351" t="s">
        <v>1083</v>
      </c>
    </row>
    <row r="44" spans="1:7">
      <c r="A44" s="294" t="s">
        <v>610</v>
      </c>
      <c r="B44" s="293" t="s">
        <v>602</v>
      </c>
      <c r="C44" s="92"/>
      <c r="D44" s="92"/>
      <c r="E44" s="92"/>
      <c r="F44" s="92"/>
      <c r="G44" s="351" t="s">
        <v>1083</v>
      </c>
    </row>
    <row r="45" spans="1:7">
      <c r="A45" s="294" t="s">
        <v>610</v>
      </c>
      <c r="B45" s="293" t="s">
        <v>848</v>
      </c>
      <c r="C45" s="92"/>
      <c r="D45" s="92"/>
      <c r="E45" s="92"/>
      <c r="F45" s="92"/>
      <c r="G45" s="351" t="s">
        <v>1083</v>
      </c>
    </row>
    <row r="46" spans="1:7">
      <c r="A46" s="294" t="s">
        <v>610</v>
      </c>
      <c r="B46" s="293" t="s">
        <v>849</v>
      </c>
      <c r="C46" s="92"/>
      <c r="D46" s="92"/>
      <c r="E46" s="92"/>
      <c r="F46" s="92"/>
      <c r="G46" s="351" t="s">
        <v>1083</v>
      </c>
    </row>
    <row r="47" spans="1:7">
      <c r="A47" s="288"/>
      <c r="B47" s="278"/>
      <c r="C47" s="278"/>
      <c r="D47" s="278"/>
      <c r="E47" s="278"/>
      <c r="F47" s="278"/>
      <c r="G47" s="278"/>
    </row>
    <row r="48" spans="1:7" ht="12.75" customHeight="1">
      <c r="A48" s="294" t="s">
        <v>611</v>
      </c>
      <c r="B48" s="1247"/>
      <c r="C48" s="1153"/>
      <c r="D48" s="1154"/>
      <c r="E48" s="29" t="s">
        <v>197</v>
      </c>
      <c r="F48" s="29" t="s">
        <v>198</v>
      </c>
      <c r="G48" s="87"/>
    </row>
    <row r="49" spans="1:7" ht="26.25" customHeight="1">
      <c r="A49" s="294" t="s">
        <v>611</v>
      </c>
      <c r="B49" s="983" t="s">
        <v>591</v>
      </c>
      <c r="C49" s="1162"/>
      <c r="D49" s="1104"/>
      <c r="E49" s="342" t="s">
        <v>1083</v>
      </c>
      <c r="F49" s="342"/>
      <c r="G49" s="39"/>
    </row>
    <row r="50" spans="1:7">
      <c r="A50" s="288"/>
      <c r="B50" s="286"/>
      <c r="C50" s="286"/>
      <c r="D50" s="286"/>
      <c r="E50" s="83"/>
      <c r="F50" s="83"/>
      <c r="G50" s="278"/>
    </row>
    <row r="51" spans="1:7" ht="12.75" customHeight="1">
      <c r="A51" s="294" t="s">
        <v>612</v>
      </c>
      <c r="B51" s="1308" t="s">
        <v>613</v>
      </c>
      <c r="C51" s="1265"/>
      <c r="D51" s="1265"/>
      <c r="E51" s="1265"/>
      <c r="F51" s="1265"/>
      <c r="G51" s="1317"/>
    </row>
    <row r="52" spans="1:7">
      <c r="A52" s="294"/>
      <c r="B52" s="1318"/>
      <c r="C52" s="1109"/>
      <c r="D52" s="1109"/>
      <c r="E52" s="1109"/>
      <c r="F52" s="1109"/>
      <c r="G52" s="1319"/>
    </row>
    <row r="53" spans="1:7">
      <c r="A53" s="288"/>
      <c r="B53" s="278"/>
      <c r="C53" s="278"/>
      <c r="D53" s="278"/>
      <c r="E53" s="278"/>
      <c r="F53" s="278"/>
      <c r="G53" s="278"/>
    </row>
    <row r="54" spans="1:7" ht="15.75">
      <c r="A54" s="288"/>
      <c r="B54" s="1183" t="s">
        <v>614</v>
      </c>
      <c r="C54" s="1148"/>
      <c r="D54" s="278"/>
      <c r="E54" s="278"/>
      <c r="F54" s="278"/>
      <c r="G54" s="278"/>
    </row>
    <row r="55" spans="1:7" ht="27.75" customHeight="1">
      <c r="A55" s="294" t="s">
        <v>615</v>
      </c>
      <c r="B55" s="1255" t="s">
        <v>616</v>
      </c>
      <c r="C55" s="1255"/>
      <c r="D55" s="1255"/>
      <c r="E55" s="362">
        <v>2</v>
      </c>
      <c r="F55" s="278"/>
      <c r="G55" s="25"/>
    </row>
    <row r="56" spans="1:7">
      <c r="A56" s="288"/>
      <c r="B56" s="278"/>
      <c r="C56" s="278"/>
      <c r="D56" s="278"/>
      <c r="E56" s="278"/>
      <c r="F56" s="278"/>
      <c r="G56" s="278"/>
    </row>
    <row r="57" spans="1:7">
      <c r="A57" s="294" t="s">
        <v>713</v>
      </c>
      <c r="B57" s="1247"/>
      <c r="C57" s="1153"/>
      <c r="D57" s="1154"/>
      <c r="E57" s="29" t="s">
        <v>592</v>
      </c>
      <c r="F57" s="29" t="s">
        <v>617</v>
      </c>
      <c r="G57" s="278"/>
    </row>
    <row r="58" spans="1:7" ht="26.25" customHeight="1">
      <c r="A58" s="294" t="s">
        <v>713</v>
      </c>
      <c r="B58" s="983" t="s">
        <v>712</v>
      </c>
      <c r="C58" s="1162"/>
      <c r="D58" s="1104"/>
      <c r="E58" s="342" t="s">
        <v>1097</v>
      </c>
      <c r="F58" s="364" t="s">
        <v>1099</v>
      </c>
      <c r="G58" s="278"/>
    </row>
    <row r="59" spans="1:7">
      <c r="A59" s="288"/>
      <c r="B59" s="278"/>
      <c r="C59" s="278"/>
      <c r="D59" s="278"/>
      <c r="E59" s="278"/>
      <c r="F59" s="278"/>
      <c r="G59" s="278"/>
    </row>
    <row r="60" spans="1:7">
      <c r="A60" s="294" t="s">
        <v>715</v>
      </c>
      <c r="B60" s="1247"/>
      <c r="C60" s="1153"/>
      <c r="D60" s="1154"/>
      <c r="E60" s="29" t="s">
        <v>592</v>
      </c>
      <c r="F60" s="29" t="s">
        <v>617</v>
      </c>
      <c r="G60" s="278"/>
    </row>
    <row r="61" spans="1:7" ht="27" customHeight="1">
      <c r="A61" s="294" t="s">
        <v>715</v>
      </c>
      <c r="B61" s="983" t="s">
        <v>714</v>
      </c>
      <c r="C61" s="1162"/>
      <c r="D61" s="1104"/>
      <c r="E61" s="342" t="s">
        <v>1097</v>
      </c>
      <c r="F61" s="364" t="s">
        <v>1099</v>
      </c>
      <c r="G61" s="278"/>
    </row>
    <row r="62" spans="1:7">
      <c r="A62" s="288"/>
      <c r="B62" s="279"/>
      <c r="C62" s="279"/>
      <c r="D62" s="279"/>
      <c r="E62" s="279"/>
      <c r="F62" s="279"/>
      <c r="G62" s="279"/>
    </row>
    <row r="63" spans="1:7" ht="27.75" customHeight="1">
      <c r="A63" s="294" t="s">
        <v>716</v>
      </c>
      <c r="B63" s="1255" t="s">
        <v>593</v>
      </c>
      <c r="C63" s="1255"/>
      <c r="D63" s="1255"/>
      <c r="E63" s="362">
        <v>60</v>
      </c>
      <c r="F63" s="287"/>
      <c r="G63" s="25"/>
    </row>
    <row r="64" spans="1:7">
      <c r="A64" s="294"/>
      <c r="B64" s="287"/>
      <c r="C64" s="287"/>
      <c r="D64" s="287"/>
      <c r="E64" s="287"/>
      <c r="F64" s="287"/>
      <c r="G64" s="25"/>
    </row>
    <row r="65" spans="1:7" ht="26.25" customHeight="1">
      <c r="A65" s="294" t="s">
        <v>717</v>
      </c>
      <c r="B65" s="1255" t="s">
        <v>718</v>
      </c>
      <c r="C65" s="1255"/>
      <c r="D65" s="1255"/>
      <c r="E65" s="362" t="s">
        <v>1098</v>
      </c>
      <c r="F65" s="287"/>
      <c r="G65" s="25"/>
    </row>
    <row r="66" spans="1:7">
      <c r="A66" s="294"/>
      <c r="B66" s="287"/>
      <c r="C66" s="287"/>
      <c r="D66" s="287"/>
      <c r="E66" s="287"/>
      <c r="F66" s="287"/>
      <c r="G66" s="25"/>
    </row>
    <row r="67" spans="1:7" ht="12.75" customHeight="1">
      <c r="A67" s="294" t="s">
        <v>719</v>
      </c>
      <c r="B67" s="1308" t="s">
        <v>594</v>
      </c>
      <c r="C67" s="1265"/>
      <c r="D67" s="1265"/>
      <c r="E67" s="1265"/>
      <c r="F67" s="1265"/>
      <c r="G67" s="1317"/>
    </row>
    <row r="68" spans="1:7">
      <c r="A68" s="294"/>
      <c r="B68" s="1318"/>
      <c r="C68" s="1109"/>
      <c r="D68" s="1109"/>
      <c r="E68" s="1109"/>
      <c r="F68" s="1109"/>
      <c r="G68" s="1319"/>
    </row>
  </sheetData>
  <sheetProtection password="CA0F" sheet="1" objects="1" scenarios="1"/>
  <mergeCells count="27">
    <mergeCell ref="B61:D61"/>
    <mergeCell ref="B63:D63"/>
    <mergeCell ref="B65:D65"/>
    <mergeCell ref="B67:G68"/>
    <mergeCell ref="B55:D55"/>
    <mergeCell ref="B57:D57"/>
    <mergeCell ref="B58:D58"/>
    <mergeCell ref="B60:D60"/>
    <mergeCell ref="B48:D48"/>
    <mergeCell ref="B49:D49"/>
    <mergeCell ref="B51:G52"/>
    <mergeCell ref="B54:C54"/>
    <mergeCell ref="B36:D36"/>
    <mergeCell ref="B38:G39"/>
    <mergeCell ref="B41:G41"/>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orientation="portrait" r:id="rId1"/>
  <headerFooter alignWithMargins="0">
    <oddHeader>&amp;CCommon Data Set 2008-09</oddHeader>
    <oddFooter>&amp;C&amp;A&amp;RPage &amp;P</oddFooter>
  </headerFooter>
  <drawing r:id="rId2"/>
</worksheet>
</file>

<file path=xl/worksheets/sheet21.xml><?xml version="1.0" encoding="utf-8"?>
<worksheet xmlns="http://schemas.openxmlformats.org/spreadsheetml/2006/main" xmlns:r="http://schemas.openxmlformats.org/officeDocument/2006/relationships">
  <sheetPr>
    <tabColor rgb="FFFFFF00"/>
  </sheetPr>
  <dimension ref="A1:C39"/>
  <sheetViews>
    <sheetView workbookViewId="0">
      <selection sqref="A1:C1"/>
    </sheetView>
  </sheetViews>
  <sheetFormatPr defaultRowHeight="12.75"/>
  <cols>
    <col min="1" max="1" width="4.42578125" style="1" customWidth="1"/>
    <col min="2" max="2" width="66.28515625" customWidth="1"/>
    <col min="3" max="3" width="12.7109375" customWidth="1"/>
  </cols>
  <sheetData>
    <row r="1" spans="1:3" ht="18">
      <c r="A1" s="1209" t="s">
        <v>1058</v>
      </c>
      <c r="B1" s="1209"/>
      <c r="C1" s="1209"/>
    </row>
    <row r="2" spans="1:3" ht="28.5" customHeight="1">
      <c r="A2" s="2" t="s">
        <v>381</v>
      </c>
      <c r="B2" s="969" t="s">
        <v>564</v>
      </c>
      <c r="C2" s="970"/>
    </row>
    <row r="3" spans="1:3">
      <c r="A3" s="2" t="s">
        <v>381</v>
      </c>
      <c r="B3" s="293" t="s">
        <v>565</v>
      </c>
      <c r="C3" s="302"/>
    </row>
    <row r="4" spans="1:3">
      <c r="A4" s="2" t="s">
        <v>381</v>
      </c>
      <c r="B4" s="162" t="s">
        <v>154</v>
      </c>
      <c r="C4" s="302"/>
    </row>
    <row r="5" spans="1:3">
      <c r="A5" s="2" t="s">
        <v>381</v>
      </c>
      <c r="B5" s="293" t="s">
        <v>566</v>
      </c>
      <c r="C5" s="302"/>
    </row>
    <row r="6" spans="1:3">
      <c r="A6" s="2" t="s">
        <v>381</v>
      </c>
      <c r="B6" s="293" t="s">
        <v>567</v>
      </c>
      <c r="C6" s="302"/>
    </row>
    <row r="7" spans="1:3">
      <c r="A7" s="2" t="s">
        <v>381</v>
      </c>
      <c r="B7" s="293" t="s">
        <v>568</v>
      </c>
      <c r="C7" s="302" t="s">
        <v>1081</v>
      </c>
    </row>
    <row r="8" spans="1:3">
      <c r="A8" s="2" t="s">
        <v>381</v>
      </c>
      <c r="B8" s="293" t="s">
        <v>569</v>
      </c>
      <c r="C8" s="302"/>
    </row>
    <row r="9" spans="1:3">
      <c r="A9" s="2" t="s">
        <v>381</v>
      </c>
      <c r="B9" s="293" t="s">
        <v>570</v>
      </c>
      <c r="C9" s="302"/>
    </row>
    <row r="10" spans="1:3">
      <c r="A10" s="2" t="s">
        <v>381</v>
      </c>
      <c r="B10" s="293" t="s">
        <v>571</v>
      </c>
      <c r="C10" s="302" t="s">
        <v>1081</v>
      </c>
    </row>
    <row r="11" spans="1:3">
      <c r="A11" s="2" t="s">
        <v>381</v>
      </c>
      <c r="B11" s="293" t="s">
        <v>572</v>
      </c>
      <c r="C11" s="302"/>
    </row>
    <row r="12" spans="1:3">
      <c r="A12" s="2" t="s">
        <v>381</v>
      </c>
      <c r="B12" s="293" t="s">
        <v>573</v>
      </c>
      <c r="C12" s="302" t="s">
        <v>1081</v>
      </c>
    </row>
    <row r="13" spans="1:3">
      <c r="A13" s="2" t="s">
        <v>381</v>
      </c>
      <c r="B13" s="293" t="s">
        <v>574</v>
      </c>
      <c r="C13" s="302" t="s">
        <v>1081</v>
      </c>
    </row>
    <row r="14" spans="1:3">
      <c r="A14" s="2" t="s">
        <v>381</v>
      </c>
      <c r="B14" s="293" t="s">
        <v>575</v>
      </c>
      <c r="C14" s="302" t="s">
        <v>1081</v>
      </c>
    </row>
    <row r="15" spans="1:3">
      <c r="A15" s="2" t="s">
        <v>381</v>
      </c>
      <c r="B15" s="293" t="s">
        <v>576</v>
      </c>
      <c r="C15" s="302"/>
    </row>
    <row r="16" spans="1:3">
      <c r="A16" s="2" t="s">
        <v>381</v>
      </c>
      <c r="B16" s="293" t="s">
        <v>577</v>
      </c>
      <c r="C16" s="302" t="s">
        <v>1081</v>
      </c>
    </row>
    <row r="17" spans="1:3">
      <c r="A17" s="2" t="s">
        <v>381</v>
      </c>
      <c r="B17" s="293" t="s">
        <v>578</v>
      </c>
      <c r="C17" s="302" t="s">
        <v>1081</v>
      </c>
    </row>
    <row r="18" spans="1:3">
      <c r="A18" s="2" t="s">
        <v>381</v>
      </c>
      <c r="B18" s="293" t="s">
        <v>579</v>
      </c>
      <c r="C18" s="302" t="s">
        <v>1081</v>
      </c>
    </row>
    <row r="19" spans="1:3">
      <c r="A19" s="2" t="s">
        <v>381</v>
      </c>
      <c r="B19" s="293" t="s">
        <v>580</v>
      </c>
      <c r="C19" s="302"/>
    </row>
    <row r="20" spans="1:3">
      <c r="A20" s="2" t="s">
        <v>381</v>
      </c>
      <c r="B20" s="61" t="s">
        <v>581</v>
      </c>
      <c r="C20" s="302"/>
    </row>
    <row r="21" spans="1:3">
      <c r="B21" s="1273"/>
      <c r="C21" s="1311"/>
    </row>
    <row r="22" spans="1:3">
      <c r="B22" s="279"/>
      <c r="C22" s="279"/>
    </row>
    <row r="23" spans="1:3">
      <c r="A23" s="2" t="s">
        <v>382</v>
      </c>
      <c r="B23" s="3" t="s">
        <v>505</v>
      </c>
      <c r="C23" s="278"/>
    </row>
    <row r="25" spans="1:3" ht="24.75" customHeight="1">
      <c r="A25" s="62" t="s">
        <v>383</v>
      </c>
      <c r="B25" s="287" t="s">
        <v>582</v>
      </c>
      <c r="C25" s="287"/>
    </row>
    <row r="26" spans="1:3">
      <c r="A26" s="62" t="s">
        <v>383</v>
      </c>
      <c r="B26" s="293" t="s">
        <v>583</v>
      </c>
      <c r="C26" s="302" t="s">
        <v>1081</v>
      </c>
    </row>
    <row r="27" spans="1:3">
      <c r="A27" s="62" t="s">
        <v>383</v>
      </c>
      <c r="B27" s="293" t="s">
        <v>584</v>
      </c>
      <c r="C27" s="302"/>
    </row>
    <row r="28" spans="1:3">
      <c r="A28" s="62" t="s">
        <v>383</v>
      </c>
      <c r="B28" s="293" t="s">
        <v>585</v>
      </c>
      <c r="C28" s="302" t="s">
        <v>1081</v>
      </c>
    </row>
    <row r="29" spans="1:3">
      <c r="A29" s="62" t="s">
        <v>383</v>
      </c>
      <c r="B29" s="293" t="s">
        <v>586</v>
      </c>
      <c r="C29" s="302" t="s">
        <v>1081</v>
      </c>
    </row>
    <row r="30" spans="1:3">
      <c r="A30" s="62" t="s">
        <v>383</v>
      </c>
      <c r="B30" s="293" t="s">
        <v>805</v>
      </c>
      <c r="C30" s="302" t="s">
        <v>1081</v>
      </c>
    </row>
    <row r="31" spans="1:3">
      <c r="A31" s="62" t="s">
        <v>383</v>
      </c>
      <c r="B31" s="293" t="s">
        <v>587</v>
      </c>
      <c r="C31" s="302"/>
    </row>
    <row r="32" spans="1:3">
      <c r="A32" s="62" t="s">
        <v>383</v>
      </c>
      <c r="B32" s="293" t="s">
        <v>801</v>
      </c>
      <c r="C32" s="302" t="s">
        <v>1081</v>
      </c>
    </row>
    <row r="33" spans="1:3">
      <c r="A33" s="62" t="s">
        <v>383</v>
      </c>
      <c r="B33" s="293" t="s">
        <v>588</v>
      </c>
      <c r="C33" s="302"/>
    </row>
    <row r="34" spans="1:3">
      <c r="A34" s="62" t="s">
        <v>383</v>
      </c>
      <c r="B34" s="293" t="s">
        <v>589</v>
      </c>
      <c r="C34" s="302" t="s">
        <v>1081</v>
      </c>
    </row>
    <row r="35" spans="1:3">
      <c r="A35" s="62" t="s">
        <v>383</v>
      </c>
      <c r="B35" s="293" t="s">
        <v>590</v>
      </c>
      <c r="C35" s="302"/>
    </row>
    <row r="36" spans="1:3">
      <c r="A36" s="62" t="s">
        <v>383</v>
      </c>
      <c r="B36" s="61" t="s">
        <v>1080</v>
      </c>
      <c r="C36" s="302" t="s">
        <v>1081</v>
      </c>
    </row>
    <row r="37" spans="1:3">
      <c r="B37" s="1320"/>
      <c r="C37" s="1321"/>
    </row>
    <row r="39" spans="1:3" ht="28.5">
      <c r="B39" s="213" t="s">
        <v>390</v>
      </c>
    </row>
  </sheetData>
  <sheetProtection password="CA0F" sheet="1" objects="1" scenarios="1"/>
  <mergeCells count="4">
    <mergeCell ref="A1:C1"/>
    <mergeCell ref="B2:C2"/>
    <mergeCell ref="B21:C21"/>
    <mergeCell ref="B37:C37"/>
  </mergeCells>
  <pageMargins left="0.75" right="0.75" top="1" bottom="1" header="0.5" footer="0.5"/>
  <pageSetup orientation="portrait" r:id="rId1"/>
  <headerFooter alignWithMargins="0">
    <oddHeader>&amp;CCommon Data Set 2008-09</oddHeader>
    <oddFooter>&amp;C&amp;A&amp;RPage &amp;P</oddFooter>
  </headerFooter>
  <drawing r:id="rId2"/>
</worksheet>
</file>

<file path=xl/worksheets/sheet22.xml><?xml version="1.0" encoding="utf-8"?>
<worksheet xmlns="http://schemas.openxmlformats.org/spreadsheetml/2006/main" xmlns:r="http://schemas.openxmlformats.org/officeDocument/2006/relationships">
  <sheetPr>
    <tabColor rgb="FF00B0F0"/>
  </sheetPr>
  <dimension ref="A1:C39"/>
  <sheetViews>
    <sheetView workbookViewId="0">
      <selection sqref="A1:C1"/>
    </sheetView>
  </sheetViews>
  <sheetFormatPr defaultRowHeight="12.75"/>
  <cols>
    <col min="1" max="1" width="4.42578125" style="1" customWidth="1"/>
    <col min="2" max="2" width="66.28515625" customWidth="1"/>
    <col min="3" max="3" width="12.7109375" customWidth="1"/>
  </cols>
  <sheetData>
    <row r="1" spans="1:3" ht="18">
      <c r="A1" s="1219" t="s">
        <v>1059</v>
      </c>
      <c r="B1" s="1219"/>
      <c r="C1" s="1219"/>
    </row>
    <row r="2" spans="1:3" ht="28.5" customHeight="1">
      <c r="A2" s="2" t="s">
        <v>381</v>
      </c>
      <c r="B2" s="969" t="s">
        <v>564</v>
      </c>
      <c r="C2" s="970"/>
    </row>
    <row r="3" spans="1:3">
      <c r="A3" s="2" t="s">
        <v>381</v>
      </c>
      <c r="B3" s="8" t="s">
        <v>565</v>
      </c>
      <c r="C3" s="332" t="s">
        <v>1083</v>
      </c>
    </row>
    <row r="4" spans="1:3">
      <c r="A4" s="2" t="s">
        <v>381</v>
      </c>
      <c r="B4" s="162" t="s">
        <v>154</v>
      </c>
      <c r="C4" s="332"/>
    </row>
    <row r="5" spans="1:3">
      <c r="A5" s="2" t="s">
        <v>381</v>
      </c>
      <c r="B5" s="8" t="s">
        <v>566</v>
      </c>
      <c r="C5" s="332"/>
    </row>
    <row r="6" spans="1:3">
      <c r="A6" s="2" t="s">
        <v>381</v>
      </c>
      <c r="B6" s="8" t="s">
        <v>567</v>
      </c>
      <c r="C6" s="332" t="s">
        <v>1083</v>
      </c>
    </row>
    <row r="7" spans="1:3">
      <c r="A7" s="2" t="s">
        <v>381</v>
      </c>
      <c r="B7" s="8" t="s">
        <v>568</v>
      </c>
      <c r="C7" s="332"/>
    </row>
    <row r="8" spans="1:3">
      <c r="A8" s="2" t="s">
        <v>381</v>
      </c>
      <c r="B8" s="8" t="s">
        <v>569</v>
      </c>
      <c r="C8" s="332"/>
    </row>
    <row r="9" spans="1:3">
      <c r="A9" s="2" t="s">
        <v>381</v>
      </c>
      <c r="B9" s="8" t="s">
        <v>570</v>
      </c>
      <c r="C9" s="332"/>
    </row>
    <row r="10" spans="1:3">
      <c r="A10" s="2" t="s">
        <v>381</v>
      </c>
      <c r="B10" s="8" t="s">
        <v>571</v>
      </c>
      <c r="C10" s="332"/>
    </row>
    <row r="11" spans="1:3">
      <c r="A11" s="2" t="s">
        <v>381</v>
      </c>
      <c r="B11" s="8" t="s">
        <v>572</v>
      </c>
      <c r="C11" s="332"/>
    </row>
    <row r="12" spans="1:3">
      <c r="A12" s="2" t="s">
        <v>381</v>
      </c>
      <c r="B12" s="8" t="s">
        <v>573</v>
      </c>
      <c r="C12" s="332"/>
    </row>
    <row r="13" spans="1:3">
      <c r="A13" s="2" t="s">
        <v>381</v>
      </c>
      <c r="B13" s="8" t="s">
        <v>574</v>
      </c>
      <c r="C13" s="332" t="s">
        <v>1083</v>
      </c>
    </row>
    <row r="14" spans="1:3">
      <c r="A14" s="2" t="s">
        <v>381</v>
      </c>
      <c r="B14" s="8" t="s">
        <v>575</v>
      </c>
      <c r="C14" s="332" t="s">
        <v>1083</v>
      </c>
    </row>
    <row r="15" spans="1:3">
      <c r="A15" s="2" t="s">
        <v>381</v>
      </c>
      <c r="B15" s="8" t="s">
        <v>576</v>
      </c>
      <c r="C15" s="332"/>
    </row>
    <row r="16" spans="1:3">
      <c r="A16" s="2" t="s">
        <v>381</v>
      </c>
      <c r="B16" s="8" t="s">
        <v>577</v>
      </c>
      <c r="C16" s="332"/>
    </row>
    <row r="17" spans="1:3">
      <c r="A17" s="2" t="s">
        <v>381</v>
      </c>
      <c r="B17" s="8" t="s">
        <v>578</v>
      </c>
      <c r="C17" s="332"/>
    </row>
    <row r="18" spans="1:3">
      <c r="A18" s="2" t="s">
        <v>381</v>
      </c>
      <c r="B18" s="8" t="s">
        <v>579</v>
      </c>
      <c r="C18" s="332" t="s">
        <v>1083</v>
      </c>
    </row>
    <row r="19" spans="1:3">
      <c r="A19" s="2" t="s">
        <v>381</v>
      </c>
      <c r="B19" s="8" t="s">
        <v>580</v>
      </c>
      <c r="C19" s="332" t="s">
        <v>1083</v>
      </c>
    </row>
    <row r="20" spans="1:3">
      <c r="A20" s="2" t="s">
        <v>381</v>
      </c>
      <c r="B20" s="61" t="s">
        <v>581</v>
      </c>
      <c r="C20" s="332"/>
    </row>
    <row r="21" spans="1:3">
      <c r="B21" s="1098"/>
      <c r="C21" s="1099"/>
    </row>
    <row r="22" spans="1:3">
      <c r="B22" s="5"/>
      <c r="C22" s="5"/>
    </row>
    <row r="23" spans="1:3">
      <c r="A23" s="2" t="s">
        <v>382</v>
      </c>
      <c r="B23" s="3" t="s">
        <v>505</v>
      </c>
    </row>
    <row r="25" spans="1:3" ht="24.75" customHeight="1">
      <c r="A25" s="62" t="s">
        <v>383</v>
      </c>
      <c r="B25" s="24" t="s">
        <v>582</v>
      </c>
      <c r="C25" s="24"/>
    </row>
    <row r="26" spans="1:3">
      <c r="A26" s="62" t="s">
        <v>383</v>
      </c>
      <c r="B26" s="8" t="s">
        <v>583</v>
      </c>
      <c r="C26" s="332" t="s">
        <v>1083</v>
      </c>
    </row>
    <row r="27" spans="1:3">
      <c r="A27" s="62" t="s">
        <v>383</v>
      </c>
      <c r="B27" s="8" t="s">
        <v>584</v>
      </c>
      <c r="C27" s="332"/>
    </row>
    <row r="28" spans="1:3">
      <c r="A28" s="62" t="s">
        <v>383</v>
      </c>
      <c r="B28" s="8" t="s">
        <v>585</v>
      </c>
      <c r="C28" s="332" t="s">
        <v>1083</v>
      </c>
    </row>
    <row r="29" spans="1:3">
      <c r="A29" s="62" t="s">
        <v>383</v>
      </c>
      <c r="B29" s="8" t="s">
        <v>586</v>
      </c>
      <c r="C29" s="332"/>
    </row>
    <row r="30" spans="1:3">
      <c r="A30" s="62" t="s">
        <v>383</v>
      </c>
      <c r="B30" s="8" t="s">
        <v>805</v>
      </c>
      <c r="C30" s="332" t="s">
        <v>1083</v>
      </c>
    </row>
    <row r="31" spans="1:3">
      <c r="A31" s="62" t="s">
        <v>383</v>
      </c>
      <c r="B31" s="8" t="s">
        <v>587</v>
      </c>
      <c r="C31" s="332" t="s">
        <v>1083</v>
      </c>
    </row>
    <row r="32" spans="1:3">
      <c r="A32" s="62" t="s">
        <v>383</v>
      </c>
      <c r="B32" s="8" t="s">
        <v>801</v>
      </c>
      <c r="C32" s="332" t="s">
        <v>1083</v>
      </c>
    </row>
    <row r="33" spans="1:3">
      <c r="A33" s="62" t="s">
        <v>383</v>
      </c>
      <c r="B33" s="8" t="s">
        <v>588</v>
      </c>
      <c r="C33" s="332" t="s">
        <v>1083</v>
      </c>
    </row>
    <row r="34" spans="1:3">
      <c r="A34" s="62" t="s">
        <v>383</v>
      </c>
      <c r="B34" s="8" t="s">
        <v>589</v>
      </c>
      <c r="C34" s="332"/>
    </row>
    <row r="35" spans="1:3">
      <c r="A35" s="62" t="s">
        <v>383</v>
      </c>
      <c r="B35" s="8" t="s">
        <v>590</v>
      </c>
      <c r="C35" s="332" t="s">
        <v>1083</v>
      </c>
    </row>
    <row r="36" spans="1:3">
      <c r="A36" s="62" t="s">
        <v>383</v>
      </c>
      <c r="B36" s="61" t="s">
        <v>97</v>
      </c>
      <c r="C36" s="60"/>
    </row>
    <row r="37" spans="1:3">
      <c r="B37" s="1100"/>
      <c r="C37" s="1101"/>
    </row>
    <row r="39" spans="1:3" ht="28.5">
      <c r="B39" s="213" t="s">
        <v>390</v>
      </c>
    </row>
  </sheetData>
  <sheetProtection password="CA0F" sheet="1" objects="1" scenarios="1"/>
  <mergeCells count="4">
    <mergeCell ref="A1:C1"/>
    <mergeCell ref="B2:C2"/>
    <mergeCell ref="B21:C21"/>
    <mergeCell ref="B37:C37"/>
  </mergeCells>
  <phoneticPr fontId="0" type="noConversion"/>
  <pageMargins left="0.75" right="0.75" top="1" bottom="1" header="0.5" footer="0.5"/>
  <pageSetup orientation="portrait" r:id="rId1"/>
  <headerFooter alignWithMargins="0">
    <oddHeader>&amp;CCommon Data Set 2008-09</oddHeader>
    <oddFooter>&amp;C&amp;A&amp;RPage &amp;P</oddFooter>
  </headerFooter>
  <drawing r:id="rId2"/>
</worksheet>
</file>

<file path=xl/worksheets/sheet23.xml><?xml version="1.0" encoding="utf-8"?>
<worksheet xmlns="http://schemas.openxmlformats.org/spreadsheetml/2006/main" xmlns:r="http://schemas.openxmlformats.org/officeDocument/2006/relationships">
  <sheetPr>
    <tabColor rgb="FFFFFF00"/>
  </sheetPr>
  <dimension ref="A1:H56"/>
  <sheetViews>
    <sheetView workbookViewId="0">
      <selection sqref="A1:F1"/>
    </sheetView>
  </sheetViews>
  <sheetFormatPr defaultRowHeight="12.75"/>
  <cols>
    <col min="1" max="1" width="3.85546875" style="1" customWidth="1"/>
    <col min="2" max="2" width="27" customWidth="1"/>
    <col min="3" max="3" width="4.7109375" customWidth="1"/>
    <col min="4" max="4" width="10.7109375" customWidth="1"/>
    <col min="5" max="6" width="16.7109375" customWidth="1"/>
    <col min="7" max="8" width="17.7109375" customWidth="1"/>
  </cols>
  <sheetData>
    <row r="1" spans="1:8" ht="18">
      <c r="A1" s="1209" t="s">
        <v>1060</v>
      </c>
      <c r="B1" s="1209"/>
      <c r="C1" s="1209"/>
      <c r="D1" s="1209"/>
      <c r="E1" s="1326"/>
      <c r="F1" s="1326"/>
    </row>
    <row r="3" spans="1:8" ht="28.5" customHeight="1">
      <c r="A3" s="2" t="s">
        <v>913</v>
      </c>
      <c r="B3" s="1117" t="s">
        <v>293</v>
      </c>
      <c r="C3" s="1117"/>
      <c r="D3" s="1117"/>
      <c r="E3" s="1118"/>
      <c r="F3" s="1118"/>
    </row>
    <row r="4" spans="1:8" ht="37.5" customHeight="1">
      <c r="A4" s="2" t="s">
        <v>913</v>
      </c>
      <c r="B4" s="1119"/>
      <c r="C4" s="1099"/>
      <c r="D4" s="1099"/>
      <c r="E4" s="99" t="s">
        <v>1041</v>
      </c>
      <c r="F4" s="94" t="s">
        <v>111</v>
      </c>
    </row>
    <row r="5" spans="1:8" ht="39.75" customHeight="1">
      <c r="A5" s="2" t="s">
        <v>913</v>
      </c>
      <c r="B5" s="1120" t="s">
        <v>155</v>
      </c>
      <c r="C5" s="1121"/>
      <c r="D5" s="1121"/>
      <c r="E5" s="566">
        <f>141/654</f>
        <v>0.21559633027522937</v>
      </c>
      <c r="F5" s="567">
        <f>608/2723</f>
        <v>0.22328314359162688</v>
      </c>
      <c r="G5" s="438" t="s">
        <v>1131</v>
      </c>
      <c r="H5" s="438" t="s">
        <v>1132</v>
      </c>
    </row>
    <row r="6" spans="1:8">
      <c r="A6" s="2" t="s">
        <v>913</v>
      </c>
      <c r="B6" s="988" t="s">
        <v>720</v>
      </c>
      <c r="C6" s="1099"/>
      <c r="D6" s="1099"/>
      <c r="E6" s="575">
        <v>0</v>
      </c>
      <c r="F6" s="576">
        <v>0</v>
      </c>
    </row>
    <row r="7" spans="1:8">
      <c r="A7" s="2" t="s">
        <v>913</v>
      </c>
      <c r="B7" s="988" t="s">
        <v>721</v>
      </c>
      <c r="C7" s="1099"/>
      <c r="D7" s="1099"/>
      <c r="E7" s="575">
        <v>0</v>
      </c>
      <c r="F7" s="576">
        <v>0</v>
      </c>
    </row>
    <row r="8" spans="1:8" ht="24.75" customHeight="1">
      <c r="A8" s="2" t="s">
        <v>913</v>
      </c>
      <c r="B8" s="988" t="s">
        <v>722</v>
      </c>
      <c r="C8" s="1099"/>
      <c r="D8" s="1099"/>
      <c r="E8" s="572">
        <f>647/727</f>
        <v>0.88995873452544705</v>
      </c>
      <c r="F8" s="573">
        <f>1906/2741</f>
        <v>0.69536665450565482</v>
      </c>
      <c r="G8" s="298" t="s">
        <v>1148</v>
      </c>
      <c r="H8" s="298" t="s">
        <v>1147</v>
      </c>
    </row>
    <row r="9" spans="1:8">
      <c r="A9" s="2" t="s">
        <v>913</v>
      </c>
      <c r="B9" s="988" t="s">
        <v>723</v>
      </c>
      <c r="C9" s="1099"/>
      <c r="D9" s="1099"/>
      <c r="E9" s="572">
        <f>1-E8</f>
        <v>0.11004126547455295</v>
      </c>
      <c r="F9" s="573">
        <f>1-F8</f>
        <v>0.30463334549434518</v>
      </c>
    </row>
    <row r="10" spans="1:8">
      <c r="A10" s="2" t="s">
        <v>913</v>
      </c>
      <c r="B10" s="988" t="s">
        <v>724</v>
      </c>
      <c r="C10" s="1099"/>
      <c r="D10" s="1099"/>
      <c r="E10" s="568">
        <f>4/655</f>
        <v>6.1068702290076335E-3</v>
      </c>
      <c r="F10" s="567">
        <f>75/2740</f>
        <v>2.7372262773722629E-2</v>
      </c>
      <c r="G10" s="438" t="s">
        <v>1133</v>
      </c>
      <c r="H10" s="438" t="s">
        <v>1134</v>
      </c>
    </row>
    <row r="11" spans="1:8">
      <c r="A11" s="2" t="s">
        <v>913</v>
      </c>
      <c r="B11" s="988" t="s">
        <v>725</v>
      </c>
      <c r="C11" s="1099"/>
      <c r="D11" s="1099"/>
      <c r="E11" s="569">
        <v>18.190000000000001</v>
      </c>
      <c r="F11" s="569">
        <v>19.957000000000001</v>
      </c>
      <c r="G11" s="438" t="s">
        <v>1135</v>
      </c>
      <c r="H11" s="438" t="s">
        <v>1136</v>
      </c>
    </row>
    <row r="12" spans="1:8">
      <c r="A12" s="2" t="s">
        <v>913</v>
      </c>
      <c r="B12" s="988" t="s">
        <v>726</v>
      </c>
      <c r="C12" s="1099"/>
      <c r="D12" s="1099"/>
      <c r="E12" s="569">
        <v>18.385999999999999</v>
      </c>
      <c r="F12" s="569">
        <v>20.148</v>
      </c>
      <c r="G12" s="438" t="s">
        <v>1137</v>
      </c>
      <c r="H12" s="438" t="s">
        <v>1138</v>
      </c>
    </row>
    <row r="14" spans="1:8">
      <c r="A14" s="2" t="s">
        <v>912</v>
      </c>
      <c r="B14" s="1105" t="s">
        <v>1042</v>
      </c>
      <c r="C14" s="989"/>
      <c r="D14" s="989"/>
      <c r="E14" s="1115"/>
      <c r="F14" s="1115"/>
    </row>
    <row r="15" spans="1:8">
      <c r="A15" s="2" t="s">
        <v>912</v>
      </c>
      <c r="B15" s="223" t="s">
        <v>1037</v>
      </c>
      <c r="C15" s="778" t="s">
        <v>1083</v>
      </c>
      <c r="D15" s="6"/>
      <c r="E15" s="117"/>
      <c r="F15" s="117"/>
    </row>
    <row r="16" spans="1:8">
      <c r="A16" s="2" t="s">
        <v>912</v>
      </c>
      <c r="B16" s="7" t="s">
        <v>727</v>
      </c>
      <c r="C16" s="778" t="s">
        <v>1083</v>
      </c>
    </row>
    <row r="17" spans="1:3">
      <c r="A17" s="2" t="s">
        <v>912</v>
      </c>
      <c r="B17" s="7" t="s">
        <v>728</v>
      </c>
      <c r="C17" s="778" t="s">
        <v>1083</v>
      </c>
    </row>
    <row r="18" spans="1:3">
      <c r="A18" s="2" t="s">
        <v>912</v>
      </c>
      <c r="B18" s="7" t="s">
        <v>884</v>
      </c>
      <c r="C18" s="778" t="s">
        <v>1083</v>
      </c>
    </row>
    <row r="19" spans="1:3">
      <c r="A19" s="2" t="s">
        <v>912</v>
      </c>
      <c r="B19" s="7" t="s">
        <v>885</v>
      </c>
      <c r="C19" s="778" t="s">
        <v>1083</v>
      </c>
    </row>
    <row r="20" spans="1:3" ht="25.5">
      <c r="A20" s="2" t="s">
        <v>912</v>
      </c>
      <c r="B20" s="208" t="s">
        <v>1038</v>
      </c>
      <c r="C20" s="778" t="s">
        <v>1083</v>
      </c>
    </row>
    <row r="21" spans="1:3">
      <c r="A21" s="2" t="s">
        <v>912</v>
      </c>
      <c r="B21" s="7" t="s">
        <v>886</v>
      </c>
      <c r="C21" s="778" t="s">
        <v>1083</v>
      </c>
    </row>
    <row r="22" spans="1:3">
      <c r="A22" s="2" t="s">
        <v>912</v>
      </c>
      <c r="B22" s="7" t="s">
        <v>887</v>
      </c>
      <c r="C22" s="778" t="s">
        <v>1083</v>
      </c>
    </row>
    <row r="23" spans="1:3">
      <c r="A23" s="2" t="s">
        <v>912</v>
      </c>
      <c r="B23" s="7" t="s">
        <v>888</v>
      </c>
      <c r="C23" s="778"/>
    </row>
    <row r="24" spans="1:3">
      <c r="A24" s="2" t="s">
        <v>912</v>
      </c>
      <c r="B24" s="201" t="s">
        <v>1039</v>
      </c>
      <c r="C24" s="778"/>
    </row>
    <row r="25" spans="1:3">
      <c r="A25" s="2" t="s">
        <v>912</v>
      </c>
      <c r="B25" s="7" t="s">
        <v>889</v>
      </c>
      <c r="C25" s="778" t="s">
        <v>1083</v>
      </c>
    </row>
    <row r="26" spans="1:3">
      <c r="A26" s="2" t="s">
        <v>912</v>
      </c>
      <c r="B26" s="7" t="s">
        <v>890</v>
      </c>
      <c r="C26" s="778" t="s">
        <v>1083</v>
      </c>
    </row>
    <row r="27" spans="1:3">
      <c r="A27" s="2" t="s">
        <v>912</v>
      </c>
      <c r="B27" s="7" t="s">
        <v>891</v>
      </c>
      <c r="C27" s="778"/>
    </row>
    <row r="28" spans="1:3">
      <c r="A28" s="2" t="s">
        <v>912</v>
      </c>
      <c r="B28" s="7" t="s">
        <v>892</v>
      </c>
      <c r="C28" s="778"/>
    </row>
    <row r="29" spans="1:3">
      <c r="A29" s="2" t="s">
        <v>912</v>
      </c>
      <c r="B29" s="7" t="s">
        <v>893</v>
      </c>
      <c r="C29" s="778" t="s">
        <v>1083</v>
      </c>
    </row>
    <row r="30" spans="1:3">
      <c r="A30" s="2" t="s">
        <v>912</v>
      </c>
      <c r="B30" s="7" t="s">
        <v>894</v>
      </c>
      <c r="C30" s="778" t="s">
        <v>1083</v>
      </c>
    </row>
    <row r="31" spans="1:3">
      <c r="A31" s="2" t="s">
        <v>912</v>
      </c>
      <c r="B31" s="7" t="s">
        <v>895</v>
      </c>
      <c r="C31" s="778" t="s">
        <v>1083</v>
      </c>
    </row>
    <row r="32" spans="1:3">
      <c r="A32" s="2" t="s">
        <v>912</v>
      </c>
      <c r="B32" s="7" t="s">
        <v>896</v>
      </c>
      <c r="C32" s="778" t="s">
        <v>1083</v>
      </c>
    </row>
    <row r="33" spans="1:8">
      <c r="A33" s="2" t="s">
        <v>912</v>
      </c>
      <c r="B33" s="7" t="s">
        <v>897</v>
      </c>
      <c r="C33" s="778" t="s">
        <v>1083</v>
      </c>
    </row>
    <row r="34" spans="1:8">
      <c r="A34" s="2" t="s">
        <v>912</v>
      </c>
      <c r="B34" s="7" t="s">
        <v>898</v>
      </c>
      <c r="C34" s="778"/>
    </row>
    <row r="35" spans="1:8">
      <c r="A35" s="2" t="s">
        <v>912</v>
      </c>
      <c r="B35" s="7" t="s">
        <v>899</v>
      </c>
      <c r="C35" s="778"/>
    </row>
    <row r="37" spans="1:8">
      <c r="A37" s="2" t="s">
        <v>911</v>
      </c>
      <c r="B37" s="1108" t="s">
        <v>506</v>
      </c>
      <c r="C37" s="1109"/>
      <c r="D37" s="1109"/>
      <c r="E37" s="1110"/>
      <c r="F37" s="1111"/>
      <c r="G37" s="152"/>
    </row>
    <row r="38" spans="1:8" s="95" customFormat="1" ht="25.5">
      <c r="A38" s="2" t="s">
        <v>911</v>
      </c>
      <c r="B38" s="96"/>
      <c r="C38" s="1112" t="s">
        <v>1046</v>
      </c>
      <c r="D38" s="1112"/>
      <c r="E38" s="97" t="s">
        <v>1048</v>
      </c>
      <c r="F38" s="1113" t="s">
        <v>1047</v>
      </c>
      <c r="G38" s="1114"/>
      <c r="H38" s="98"/>
    </row>
    <row r="39" spans="1:8">
      <c r="A39" s="2" t="s">
        <v>911</v>
      </c>
      <c r="B39" s="56" t="s">
        <v>1043</v>
      </c>
      <c r="C39" s="1322"/>
      <c r="D39" s="1323"/>
      <c r="E39" s="305" t="s">
        <v>1083</v>
      </c>
      <c r="F39" s="1324" t="s">
        <v>1084</v>
      </c>
      <c r="G39" s="1325"/>
      <c r="H39" s="42"/>
    </row>
    <row r="40" spans="1:8">
      <c r="A40" s="2" t="s">
        <v>911</v>
      </c>
      <c r="B40" s="56" t="s">
        <v>1044</v>
      </c>
      <c r="C40" s="1322"/>
      <c r="D40" s="1323"/>
      <c r="E40" s="305"/>
      <c r="F40" s="1324"/>
      <c r="G40" s="1325"/>
      <c r="H40" s="42"/>
    </row>
    <row r="41" spans="1:8">
      <c r="A41" s="2" t="s">
        <v>911</v>
      </c>
      <c r="B41" s="56" t="s">
        <v>1045</v>
      </c>
      <c r="C41" s="1322"/>
      <c r="D41" s="1323"/>
      <c r="E41" s="305" t="s">
        <v>1083</v>
      </c>
      <c r="F41" s="1324" t="s">
        <v>1085</v>
      </c>
      <c r="G41" s="1325"/>
      <c r="H41" s="42"/>
    </row>
    <row r="43" spans="1:8" ht="26.25" customHeight="1">
      <c r="A43" s="2" t="s">
        <v>910</v>
      </c>
      <c r="B43" s="1105" t="s">
        <v>296</v>
      </c>
      <c r="C43" s="989"/>
      <c r="D43" s="989"/>
      <c r="E43" s="989"/>
      <c r="F43" s="989"/>
    </row>
    <row r="44" spans="1:8">
      <c r="A44" s="2" t="s">
        <v>910</v>
      </c>
      <c r="B44" s="7" t="s">
        <v>900</v>
      </c>
      <c r="C44" s="571" t="s">
        <v>1083</v>
      </c>
    </row>
    <row r="45" spans="1:8">
      <c r="A45" s="2" t="s">
        <v>910</v>
      </c>
      <c r="B45" s="7" t="s">
        <v>901</v>
      </c>
      <c r="C45" s="67"/>
    </row>
    <row r="46" spans="1:8">
      <c r="A46" s="2" t="s">
        <v>910</v>
      </c>
      <c r="B46" s="7" t="s">
        <v>902</v>
      </c>
      <c r="C46" s="67"/>
    </row>
    <row r="47" spans="1:8" ht="25.5">
      <c r="A47" s="2" t="s">
        <v>910</v>
      </c>
      <c r="B47" s="7" t="s">
        <v>903</v>
      </c>
      <c r="C47" s="67"/>
    </row>
    <row r="48" spans="1:8">
      <c r="A48" s="2" t="s">
        <v>910</v>
      </c>
      <c r="B48" s="7" t="s">
        <v>904</v>
      </c>
      <c r="C48" s="778" t="s">
        <v>1083</v>
      </c>
    </row>
    <row r="49" spans="1:4" ht="27.75" customHeight="1">
      <c r="A49" s="2" t="s">
        <v>910</v>
      </c>
      <c r="B49" s="7" t="s">
        <v>905</v>
      </c>
      <c r="C49" s="778" t="s">
        <v>1083</v>
      </c>
    </row>
    <row r="50" spans="1:4" ht="24.75" customHeight="1">
      <c r="A50" s="2" t="s">
        <v>910</v>
      </c>
      <c r="B50" s="7" t="s">
        <v>906</v>
      </c>
      <c r="C50" s="67"/>
    </row>
    <row r="51" spans="1:4">
      <c r="A51" s="2" t="s">
        <v>910</v>
      </c>
      <c r="B51" s="7" t="s">
        <v>907</v>
      </c>
      <c r="C51" s="67"/>
    </row>
    <row r="52" spans="1:4">
      <c r="A52" s="2" t="s">
        <v>910</v>
      </c>
      <c r="B52" s="7" t="s">
        <v>908</v>
      </c>
      <c r="C52" s="67"/>
    </row>
    <row r="53" spans="1:4">
      <c r="A53" s="2" t="s">
        <v>910</v>
      </c>
      <c r="B53" s="201" t="s">
        <v>22</v>
      </c>
      <c r="C53" s="67"/>
    </row>
    <row r="54" spans="1:4">
      <c r="A54" s="2" t="s">
        <v>910</v>
      </c>
      <c r="B54" s="237" t="s">
        <v>23</v>
      </c>
      <c r="C54" s="67"/>
    </row>
    <row r="55" spans="1:4" ht="15.75" customHeight="1">
      <c r="A55" s="2" t="s">
        <v>910</v>
      </c>
      <c r="B55" s="100" t="s">
        <v>909</v>
      </c>
      <c r="C55" s="67"/>
      <c r="D55" s="25"/>
    </row>
    <row r="56" spans="1:4">
      <c r="A56" s="2"/>
      <c r="B56" s="1106"/>
      <c r="C56" s="1107"/>
    </row>
  </sheetData>
  <sheetProtection password="CA0F" sheet="1" objects="1" scenarios="1"/>
  <mergeCells count="23">
    <mergeCell ref="B14:F14"/>
    <mergeCell ref="A1:F1"/>
    <mergeCell ref="B3:F3"/>
    <mergeCell ref="B4:D4"/>
    <mergeCell ref="B5:D5"/>
    <mergeCell ref="B6:D6"/>
    <mergeCell ref="B7:D7"/>
    <mergeCell ref="B8:D8"/>
    <mergeCell ref="B9:D9"/>
    <mergeCell ref="B10:D10"/>
    <mergeCell ref="B11:D11"/>
    <mergeCell ref="B12:D12"/>
    <mergeCell ref="C41:D41"/>
    <mergeCell ref="F41:G41"/>
    <mergeCell ref="B43:F43"/>
    <mergeCell ref="B56:C56"/>
    <mergeCell ref="B37:F37"/>
    <mergeCell ref="C38:D38"/>
    <mergeCell ref="F38:G38"/>
    <mergeCell ref="C39:D39"/>
    <mergeCell ref="F39:G39"/>
    <mergeCell ref="C40:D40"/>
    <mergeCell ref="F40:G40"/>
  </mergeCells>
  <pageMargins left="0.75" right="0.75" top="1" bottom="1" header="0.5" footer="0.5"/>
  <pageSetup orientation="portrait" r:id="rId1"/>
  <headerFooter alignWithMargins="0">
    <oddHeader>&amp;CCommon Data Set 2008-09</oddHeader>
    <oddFooter>&amp;C&amp;A&amp;RPage &amp;P</oddFooter>
  </headerFooter>
  <drawing r:id="rId2"/>
</worksheet>
</file>

<file path=xl/worksheets/sheet24.xml><?xml version="1.0" encoding="utf-8"?>
<worksheet xmlns="http://schemas.openxmlformats.org/spreadsheetml/2006/main" xmlns:r="http://schemas.openxmlformats.org/officeDocument/2006/relationships">
  <sheetPr>
    <tabColor rgb="FF00B0F0"/>
  </sheetPr>
  <dimension ref="A1:H56"/>
  <sheetViews>
    <sheetView workbookViewId="0">
      <selection activeCell="H3" sqref="H3"/>
    </sheetView>
  </sheetViews>
  <sheetFormatPr defaultRowHeight="12.75"/>
  <cols>
    <col min="1" max="1" width="3.85546875" style="1" customWidth="1"/>
    <col min="2" max="2" width="27" customWidth="1"/>
    <col min="3" max="3" width="4.7109375" customWidth="1"/>
    <col min="4" max="4" width="10.7109375" customWidth="1"/>
    <col min="5" max="6" width="16.7109375" customWidth="1"/>
    <col min="7" max="8" width="17" customWidth="1"/>
  </cols>
  <sheetData>
    <row r="1" spans="1:8" ht="18">
      <c r="A1" s="1219" t="s">
        <v>1061</v>
      </c>
      <c r="B1" s="1219"/>
      <c r="C1" s="1219"/>
      <c r="D1" s="1219"/>
      <c r="E1" s="1327"/>
      <c r="F1" s="1327"/>
    </row>
    <row r="3" spans="1:8" ht="28.5" customHeight="1">
      <c r="A3" s="2" t="s">
        <v>913</v>
      </c>
      <c r="B3" s="1117" t="s">
        <v>293</v>
      </c>
      <c r="C3" s="1117"/>
      <c r="D3" s="1117"/>
      <c r="E3" s="1118"/>
      <c r="F3" s="1118"/>
    </row>
    <row r="4" spans="1:8" ht="37.5" customHeight="1">
      <c r="A4" s="2" t="s">
        <v>913</v>
      </c>
      <c r="B4" s="1119"/>
      <c r="C4" s="1099"/>
      <c r="D4" s="1099"/>
      <c r="E4" s="99" t="s">
        <v>1041</v>
      </c>
      <c r="F4" s="94" t="s">
        <v>111</v>
      </c>
    </row>
    <row r="5" spans="1:8" ht="39.75" customHeight="1">
      <c r="A5" s="2" t="s">
        <v>913</v>
      </c>
      <c r="B5" s="1120" t="s">
        <v>155</v>
      </c>
      <c r="C5" s="1121"/>
      <c r="D5" s="1121"/>
      <c r="E5" s="566">
        <f>1/38</f>
        <v>2.6315789473684209E-2</v>
      </c>
      <c r="F5" s="567">
        <f>21/593</f>
        <v>3.5413153456998317E-2</v>
      </c>
      <c r="G5" s="570" t="s">
        <v>1139</v>
      </c>
      <c r="H5" s="438" t="s">
        <v>1140</v>
      </c>
    </row>
    <row r="6" spans="1:8">
      <c r="A6" s="2" t="s">
        <v>913</v>
      </c>
      <c r="B6" s="988" t="s">
        <v>720</v>
      </c>
      <c r="C6" s="1099"/>
      <c r="D6" s="1099"/>
      <c r="E6" s="335">
        <v>0</v>
      </c>
      <c r="F6" s="336">
        <v>0</v>
      </c>
    </row>
    <row r="7" spans="1:8">
      <c r="A7" s="2" t="s">
        <v>913</v>
      </c>
      <c r="B7" s="988" t="s">
        <v>721</v>
      </c>
      <c r="C7" s="1099"/>
      <c r="D7" s="1099"/>
      <c r="E7" s="335">
        <v>0</v>
      </c>
      <c r="F7" s="336">
        <v>0</v>
      </c>
    </row>
    <row r="8" spans="1:8" ht="24.75" customHeight="1">
      <c r="A8" s="2" t="s">
        <v>913</v>
      </c>
      <c r="B8" s="988" t="s">
        <v>722</v>
      </c>
      <c r="C8" s="1099"/>
      <c r="D8" s="1099"/>
      <c r="E8" s="335">
        <v>0</v>
      </c>
      <c r="F8" s="336">
        <v>0</v>
      </c>
    </row>
    <row r="9" spans="1:8">
      <c r="A9" s="2" t="s">
        <v>913</v>
      </c>
      <c r="B9" s="988" t="s">
        <v>723</v>
      </c>
      <c r="C9" s="1099"/>
      <c r="D9" s="1099"/>
      <c r="E9" s="335">
        <v>1</v>
      </c>
      <c r="F9" s="336">
        <v>1</v>
      </c>
    </row>
    <row r="10" spans="1:8">
      <c r="A10" s="2" t="s">
        <v>913</v>
      </c>
      <c r="B10" s="988" t="s">
        <v>724</v>
      </c>
      <c r="C10" s="1099"/>
      <c r="D10" s="1099"/>
      <c r="E10" s="568">
        <f>23/23</f>
        <v>1</v>
      </c>
      <c r="F10" s="567">
        <f>475/497</f>
        <v>0.95573440643863183</v>
      </c>
      <c r="G10" s="438" t="s">
        <v>1141</v>
      </c>
      <c r="H10" s="438" t="s">
        <v>1142</v>
      </c>
    </row>
    <row r="11" spans="1:8">
      <c r="A11" s="2" t="s">
        <v>913</v>
      </c>
      <c r="B11" s="988" t="s">
        <v>725</v>
      </c>
      <c r="C11" s="1099"/>
      <c r="D11" s="1099"/>
      <c r="E11" s="569" t="s">
        <v>1125</v>
      </c>
      <c r="F11" s="569">
        <v>35.200000000000003</v>
      </c>
      <c r="G11" s="438" t="s">
        <v>1143</v>
      </c>
      <c r="H11" s="438" t="s">
        <v>1144</v>
      </c>
    </row>
    <row r="12" spans="1:8">
      <c r="A12" s="2" t="s">
        <v>913</v>
      </c>
      <c r="B12" s="988" t="s">
        <v>726</v>
      </c>
      <c r="C12" s="1099"/>
      <c r="D12" s="1099"/>
      <c r="E12" s="569">
        <v>37.912999999999997</v>
      </c>
      <c r="F12" s="569">
        <v>38.755000000000003</v>
      </c>
      <c r="G12" s="438" t="s">
        <v>1145</v>
      </c>
      <c r="H12" s="438" t="s">
        <v>1146</v>
      </c>
    </row>
    <row r="14" spans="1:8">
      <c r="A14" s="2" t="s">
        <v>912</v>
      </c>
      <c r="B14" s="1105" t="s">
        <v>1042</v>
      </c>
      <c r="C14" s="989"/>
      <c r="D14" s="989"/>
      <c r="E14" s="1115"/>
      <c r="F14" s="1115"/>
    </row>
    <row r="15" spans="1:8">
      <c r="A15" s="2" t="s">
        <v>912</v>
      </c>
      <c r="B15" s="223" t="s">
        <v>1037</v>
      </c>
      <c r="C15" s="334" t="s">
        <v>1083</v>
      </c>
      <c r="D15" s="6"/>
      <c r="E15" s="117"/>
      <c r="F15" s="117"/>
    </row>
    <row r="16" spans="1:8">
      <c r="A16" s="2" t="s">
        <v>912</v>
      </c>
      <c r="B16" s="7" t="s">
        <v>727</v>
      </c>
      <c r="C16" s="67"/>
    </row>
    <row r="17" spans="1:3">
      <c r="A17" s="2" t="s">
        <v>912</v>
      </c>
      <c r="B17" s="7" t="s">
        <v>728</v>
      </c>
      <c r="C17" s="67"/>
    </row>
    <row r="18" spans="1:3">
      <c r="A18" s="2" t="s">
        <v>912</v>
      </c>
      <c r="B18" s="7" t="s">
        <v>884</v>
      </c>
      <c r="C18" s="67"/>
    </row>
    <row r="19" spans="1:3">
      <c r="A19" s="2" t="s">
        <v>912</v>
      </c>
      <c r="B19" s="7" t="s">
        <v>885</v>
      </c>
      <c r="C19" s="67"/>
    </row>
    <row r="20" spans="1:3" ht="25.5">
      <c r="A20" s="2" t="s">
        <v>912</v>
      </c>
      <c r="B20" s="208" t="s">
        <v>1038</v>
      </c>
      <c r="C20" s="67"/>
    </row>
    <row r="21" spans="1:3">
      <c r="A21" s="2" t="s">
        <v>912</v>
      </c>
      <c r="B21" s="7" t="s">
        <v>886</v>
      </c>
      <c r="C21" s="67"/>
    </row>
    <row r="22" spans="1:3">
      <c r="A22" s="2" t="s">
        <v>912</v>
      </c>
      <c r="B22" s="7" t="s">
        <v>887</v>
      </c>
      <c r="C22" s="67"/>
    </row>
    <row r="23" spans="1:3">
      <c r="A23" s="2" t="s">
        <v>912</v>
      </c>
      <c r="B23" s="7" t="s">
        <v>888</v>
      </c>
      <c r="C23" s="67"/>
    </row>
    <row r="24" spans="1:3">
      <c r="A24" s="2" t="s">
        <v>912</v>
      </c>
      <c r="B24" s="201" t="s">
        <v>1039</v>
      </c>
      <c r="C24" s="67"/>
    </row>
    <row r="25" spans="1:3">
      <c r="A25" s="2" t="s">
        <v>912</v>
      </c>
      <c r="B25" s="7" t="s">
        <v>889</v>
      </c>
      <c r="C25" s="67"/>
    </row>
    <row r="26" spans="1:3">
      <c r="A26" s="2" t="s">
        <v>912</v>
      </c>
      <c r="B26" s="7" t="s">
        <v>890</v>
      </c>
      <c r="C26" s="67"/>
    </row>
    <row r="27" spans="1:3">
      <c r="A27" s="2" t="s">
        <v>912</v>
      </c>
      <c r="B27" s="7" t="s">
        <v>891</v>
      </c>
      <c r="C27" s="67"/>
    </row>
    <row r="28" spans="1:3">
      <c r="A28" s="2" t="s">
        <v>912</v>
      </c>
      <c r="B28" s="7" t="s">
        <v>892</v>
      </c>
      <c r="C28" s="67"/>
    </row>
    <row r="29" spans="1:3">
      <c r="A29" s="2" t="s">
        <v>912</v>
      </c>
      <c r="B29" s="7" t="s">
        <v>893</v>
      </c>
      <c r="C29" s="67"/>
    </row>
    <row r="30" spans="1:3">
      <c r="A30" s="2" t="s">
        <v>912</v>
      </c>
      <c r="B30" s="7" t="s">
        <v>894</v>
      </c>
      <c r="C30" s="67"/>
    </row>
    <row r="31" spans="1:3">
      <c r="A31" s="2" t="s">
        <v>912</v>
      </c>
      <c r="B31" s="7" t="s">
        <v>895</v>
      </c>
      <c r="C31" s="67"/>
    </row>
    <row r="32" spans="1:3">
      <c r="A32" s="2" t="s">
        <v>912</v>
      </c>
      <c r="B32" s="7" t="s">
        <v>896</v>
      </c>
      <c r="C32" s="67"/>
    </row>
    <row r="33" spans="1:8">
      <c r="A33" s="2" t="s">
        <v>912</v>
      </c>
      <c r="B33" s="7" t="s">
        <v>897</v>
      </c>
      <c r="C33" s="67"/>
    </row>
    <row r="34" spans="1:8">
      <c r="A34" s="2" t="s">
        <v>912</v>
      </c>
      <c r="B34" s="7" t="s">
        <v>898</v>
      </c>
      <c r="C34" s="67"/>
    </row>
    <row r="35" spans="1:8">
      <c r="A35" s="2" t="s">
        <v>912</v>
      </c>
      <c r="B35" s="7" t="s">
        <v>899</v>
      </c>
      <c r="C35" s="67"/>
    </row>
    <row r="37" spans="1:8" s="298" customFormat="1" ht="12.75" customHeight="1">
      <c r="A37" s="299" t="s">
        <v>911</v>
      </c>
      <c r="B37" s="1333" t="s">
        <v>1086</v>
      </c>
      <c r="C37" s="1333"/>
      <c r="D37" s="1333"/>
      <c r="E37" s="1333"/>
      <c r="F37" s="1333"/>
    </row>
    <row r="38" spans="1:8" s="309" customFormat="1" ht="25.5" customHeight="1">
      <c r="A38" s="299" t="s">
        <v>911</v>
      </c>
      <c r="B38" s="306"/>
      <c r="C38" s="1331" t="s">
        <v>1046</v>
      </c>
      <c r="D38" s="1332"/>
      <c r="E38" s="307" t="s">
        <v>1048</v>
      </c>
      <c r="F38" s="1331" t="s">
        <v>1047</v>
      </c>
      <c r="G38" s="1332"/>
      <c r="H38" s="308"/>
    </row>
    <row r="39" spans="1:8" s="298" customFormat="1">
      <c r="A39" s="299" t="s">
        <v>911</v>
      </c>
      <c r="B39" s="277" t="s">
        <v>1043</v>
      </c>
      <c r="C39" s="1329"/>
      <c r="D39" s="1330"/>
      <c r="E39" s="310"/>
      <c r="F39" s="1137"/>
      <c r="G39" s="1138"/>
      <c r="H39" s="260"/>
    </row>
    <row r="40" spans="1:8" s="298" customFormat="1">
      <c r="A40" s="299" t="s">
        <v>911</v>
      </c>
      <c r="B40" s="277" t="s">
        <v>1044</v>
      </c>
      <c r="C40" s="1329"/>
      <c r="D40" s="1330"/>
      <c r="E40" s="310"/>
      <c r="F40" s="1137"/>
      <c r="G40" s="1138"/>
      <c r="H40" s="260"/>
    </row>
    <row r="41" spans="1:8" s="298" customFormat="1">
      <c r="A41" s="299" t="s">
        <v>911</v>
      </c>
      <c r="B41" s="277" t="s">
        <v>1045</v>
      </c>
      <c r="C41" s="1329"/>
      <c r="D41" s="1330"/>
      <c r="E41" s="310"/>
      <c r="F41" s="1137"/>
      <c r="G41" s="1138"/>
      <c r="H41" s="260"/>
    </row>
    <row r="43" spans="1:8" s="646" customFormat="1" ht="26.25" customHeight="1">
      <c r="A43" s="647" t="s">
        <v>910</v>
      </c>
      <c r="B43" s="1135" t="s">
        <v>1167</v>
      </c>
      <c r="C43" s="1136"/>
      <c r="D43" s="1136"/>
      <c r="E43" s="1136"/>
      <c r="F43" s="1136"/>
    </row>
    <row r="44" spans="1:8" s="646" customFormat="1">
      <c r="A44" s="647" t="s">
        <v>910</v>
      </c>
      <c r="B44" s="615" t="s">
        <v>900</v>
      </c>
      <c r="C44" s="310"/>
    </row>
    <row r="45" spans="1:8" s="646" customFormat="1">
      <c r="A45" s="647" t="s">
        <v>910</v>
      </c>
      <c r="B45" s="615" t="s">
        <v>901</v>
      </c>
      <c r="C45" s="310"/>
    </row>
    <row r="46" spans="1:8" s="646" customFormat="1">
      <c r="A46" s="647" t="s">
        <v>910</v>
      </c>
      <c r="B46" s="615" t="s">
        <v>902</v>
      </c>
      <c r="C46" s="310"/>
    </row>
    <row r="47" spans="1:8" s="646" customFormat="1" ht="25.5">
      <c r="A47" s="647" t="s">
        <v>910</v>
      </c>
      <c r="B47" s="615" t="s">
        <v>903</v>
      </c>
      <c r="C47" s="310"/>
    </row>
    <row r="48" spans="1:8" s="646" customFormat="1">
      <c r="A48" s="647" t="s">
        <v>910</v>
      </c>
      <c r="B48" s="615" t="s">
        <v>904</v>
      </c>
      <c r="C48" s="310"/>
    </row>
    <row r="49" spans="1:4" s="646" customFormat="1" ht="27.75" customHeight="1">
      <c r="A49" s="647" t="s">
        <v>910</v>
      </c>
      <c r="B49" s="615" t="s">
        <v>905</v>
      </c>
      <c r="C49" s="310"/>
    </row>
    <row r="50" spans="1:4" s="646" customFormat="1" ht="24.75" customHeight="1">
      <c r="A50" s="647" t="s">
        <v>910</v>
      </c>
      <c r="B50" s="615" t="s">
        <v>906</v>
      </c>
      <c r="C50" s="310"/>
    </row>
    <row r="51" spans="1:4" s="646" customFormat="1">
      <c r="A51" s="647" t="s">
        <v>910</v>
      </c>
      <c r="B51" s="615" t="s">
        <v>907</v>
      </c>
      <c r="C51" s="310"/>
    </row>
    <row r="52" spans="1:4" s="646" customFormat="1">
      <c r="A52" s="647" t="s">
        <v>910</v>
      </c>
      <c r="B52" s="615" t="s">
        <v>908</v>
      </c>
      <c r="C52" s="310"/>
    </row>
    <row r="53" spans="1:4" s="646" customFormat="1">
      <c r="A53" s="647" t="s">
        <v>910</v>
      </c>
      <c r="B53" s="749" t="s">
        <v>22</v>
      </c>
      <c r="C53" s="310"/>
    </row>
    <row r="54" spans="1:4" s="646" customFormat="1">
      <c r="A54" s="647" t="s">
        <v>910</v>
      </c>
      <c r="B54" s="779" t="s">
        <v>23</v>
      </c>
      <c r="C54" s="310"/>
    </row>
    <row r="55" spans="1:4" s="646" customFormat="1" ht="15.75" customHeight="1">
      <c r="A55" s="647" t="s">
        <v>910</v>
      </c>
      <c r="B55" s="780" t="s">
        <v>909</v>
      </c>
      <c r="C55" s="310"/>
      <c r="D55" s="743"/>
    </row>
    <row r="56" spans="1:4" s="646" customFormat="1">
      <c r="A56" s="647"/>
      <c r="B56" s="1328"/>
      <c r="C56" s="1292"/>
    </row>
  </sheetData>
  <sheetProtection password="CA0F" sheet="1" objects="1" scenarios="1"/>
  <mergeCells count="23">
    <mergeCell ref="B14:F14"/>
    <mergeCell ref="B43:F43"/>
    <mergeCell ref="B56:C56"/>
    <mergeCell ref="B9:D9"/>
    <mergeCell ref="B10:D10"/>
    <mergeCell ref="B11:D11"/>
    <mergeCell ref="B12:D12"/>
    <mergeCell ref="C39:D39"/>
    <mergeCell ref="C40:D40"/>
    <mergeCell ref="C41:D41"/>
    <mergeCell ref="F39:G39"/>
    <mergeCell ref="F40:G40"/>
    <mergeCell ref="F41:G41"/>
    <mergeCell ref="C38:D38"/>
    <mergeCell ref="B37:F37"/>
    <mergeCell ref="F38:G38"/>
    <mergeCell ref="B8:D8"/>
    <mergeCell ref="A1:F1"/>
    <mergeCell ref="B4:D4"/>
    <mergeCell ref="B5:D5"/>
    <mergeCell ref="B7:D7"/>
    <mergeCell ref="B6:D6"/>
    <mergeCell ref="B3:F3"/>
  </mergeCells>
  <phoneticPr fontId="0" type="noConversion"/>
  <pageMargins left="0.75" right="0.75" top="1" bottom="1" header="0.5" footer="0.5"/>
  <pageSetup orientation="portrait" r:id="rId1"/>
  <headerFooter alignWithMargins="0">
    <oddHeader>&amp;CCommon Data Set 2008-09</oddHeader>
    <oddFooter>&amp;C&amp;A&amp;RPage &amp;P</oddFooter>
  </headerFooter>
  <drawing r:id="rId2"/>
</worksheet>
</file>

<file path=xl/worksheets/sheet25.xml><?xml version="1.0" encoding="utf-8"?>
<worksheet xmlns="http://schemas.openxmlformats.org/spreadsheetml/2006/main" xmlns:r="http://schemas.openxmlformats.org/officeDocument/2006/relationships">
  <sheetPr>
    <tabColor rgb="FFFFFF00"/>
  </sheetPr>
  <dimension ref="A1:E52"/>
  <sheetViews>
    <sheetView workbookViewId="0">
      <selection sqref="A1:E1"/>
    </sheetView>
  </sheetViews>
  <sheetFormatPr defaultRowHeight="12.75"/>
  <cols>
    <col min="1" max="1" width="3.85546875" style="1" customWidth="1"/>
    <col min="2" max="2" width="29.28515625" customWidth="1"/>
    <col min="3" max="5" width="18.7109375" customWidth="1"/>
  </cols>
  <sheetData>
    <row r="1" spans="1:5" ht="18">
      <c r="A1" s="1209" t="s">
        <v>1062</v>
      </c>
      <c r="B1" s="1209"/>
      <c r="C1" s="1209"/>
      <c r="D1" s="1209"/>
      <c r="E1" s="1209"/>
    </row>
    <row r="3" spans="1:5" ht="27.75" customHeight="1">
      <c r="B3" s="1105" t="s">
        <v>294</v>
      </c>
      <c r="C3" s="1105"/>
      <c r="D3" s="1105"/>
      <c r="E3" s="1105"/>
    </row>
    <row r="4" spans="1:5" s="152" customFormat="1">
      <c r="A4" s="150"/>
      <c r="B4" s="51"/>
      <c r="C4" s="51"/>
      <c r="D4" s="51"/>
      <c r="E4" s="51"/>
    </row>
    <row r="5" spans="1:5" s="152" customFormat="1" ht="38.25" customHeight="1">
      <c r="A5" s="271" t="s">
        <v>1071</v>
      </c>
      <c r="B5" s="1133" t="s">
        <v>295</v>
      </c>
      <c r="C5" s="1134"/>
      <c r="D5" s="1134"/>
      <c r="E5" s="1134"/>
    </row>
    <row r="6" spans="1:5" s="152" customFormat="1">
      <c r="A6" s="150"/>
      <c r="B6" s="781">
        <v>40238</v>
      </c>
      <c r="C6" s="51"/>
      <c r="D6" s="69"/>
      <c r="E6" s="155"/>
    </row>
    <row r="7" spans="1:5">
      <c r="A7" s="2"/>
      <c r="B7" s="2"/>
      <c r="C7" s="2"/>
      <c r="D7" s="2"/>
      <c r="E7" s="2"/>
    </row>
    <row r="8" spans="1:5" s="646" customFormat="1" ht="117" customHeight="1">
      <c r="A8" s="647" t="s">
        <v>311</v>
      </c>
      <c r="B8" s="1135" t="s">
        <v>1168</v>
      </c>
      <c r="C8" s="1136"/>
      <c r="D8" s="1136"/>
      <c r="E8" s="1136"/>
    </row>
    <row r="9" spans="1:5" s="646" customFormat="1">
      <c r="A9" s="647"/>
      <c r="C9" s="782"/>
      <c r="D9" s="647"/>
      <c r="E9" s="647"/>
    </row>
    <row r="10" spans="1:5" s="646" customFormat="1">
      <c r="A10" s="647" t="s">
        <v>311</v>
      </c>
      <c r="B10" s="783"/>
      <c r="C10" s="275" t="s">
        <v>298</v>
      </c>
      <c r="D10" s="275" t="s">
        <v>111</v>
      </c>
    </row>
    <row r="11" spans="1:5" s="646" customFormat="1" ht="25.5">
      <c r="A11" s="647" t="s">
        <v>311</v>
      </c>
      <c r="B11" s="615" t="s">
        <v>163</v>
      </c>
      <c r="C11" s="784"/>
      <c r="D11" s="784"/>
    </row>
    <row r="12" spans="1:5" s="646" customFormat="1" ht="38.25">
      <c r="A12" s="647" t="s">
        <v>311</v>
      </c>
      <c r="B12" s="615" t="s">
        <v>164</v>
      </c>
      <c r="C12" s="784"/>
      <c r="D12" s="784"/>
    </row>
    <row r="13" spans="1:5" s="646" customFormat="1" ht="25.5">
      <c r="A13" s="647" t="s">
        <v>311</v>
      </c>
      <c r="B13" s="615" t="s">
        <v>165</v>
      </c>
      <c r="C13" s="784"/>
      <c r="D13" s="784"/>
    </row>
    <row r="14" spans="1:5" s="646" customFormat="1" ht="25.5">
      <c r="A14" s="647" t="s">
        <v>311</v>
      </c>
      <c r="B14" s="615" t="s">
        <v>166</v>
      </c>
      <c r="C14" s="784"/>
      <c r="D14" s="784"/>
    </row>
    <row r="15" spans="1:5" s="646" customFormat="1" ht="25.5">
      <c r="A15" s="647" t="s">
        <v>311</v>
      </c>
      <c r="B15" s="615" t="s">
        <v>167</v>
      </c>
      <c r="C15" s="784"/>
      <c r="D15" s="784"/>
    </row>
    <row r="16" spans="1:5" s="646" customFormat="1">
      <c r="A16" s="647"/>
      <c r="B16" s="785"/>
      <c r="C16" s="786"/>
      <c r="D16" s="787"/>
    </row>
    <row r="17" spans="1:5" s="646" customFormat="1">
      <c r="A17" s="647" t="s">
        <v>311</v>
      </c>
      <c r="B17" s="615" t="s">
        <v>851</v>
      </c>
      <c r="C17" s="784"/>
      <c r="D17" s="784"/>
    </row>
    <row r="18" spans="1:5" s="646" customFormat="1">
      <c r="A18" s="647"/>
      <c r="B18" s="785"/>
      <c r="C18" s="786"/>
      <c r="D18" s="787"/>
    </row>
    <row r="19" spans="1:5" s="646" customFormat="1" ht="25.5">
      <c r="A19" s="647" t="s">
        <v>311</v>
      </c>
      <c r="B19" s="615" t="s">
        <v>852</v>
      </c>
      <c r="C19" s="784"/>
      <c r="D19" s="784"/>
    </row>
    <row r="20" spans="1:5" s="646" customFormat="1" ht="25.5">
      <c r="A20" s="647" t="s">
        <v>311</v>
      </c>
      <c r="B20" s="615" t="s">
        <v>853</v>
      </c>
      <c r="C20" s="784"/>
      <c r="D20" s="784"/>
    </row>
    <row r="21" spans="1:5" s="646" customFormat="1" ht="25.5">
      <c r="A21" s="647" t="s">
        <v>311</v>
      </c>
      <c r="B21" s="615" t="s">
        <v>854</v>
      </c>
      <c r="C21" s="784"/>
      <c r="D21" s="784"/>
    </row>
    <row r="22" spans="1:5" s="646" customFormat="1">
      <c r="A22" s="648"/>
    </row>
    <row r="23" spans="1:5" s="646" customFormat="1" ht="38.25" customHeight="1">
      <c r="A23" s="647" t="s">
        <v>311</v>
      </c>
      <c r="B23" s="1137" t="s">
        <v>855</v>
      </c>
      <c r="C23" s="1138"/>
      <c r="D23" s="788"/>
    </row>
    <row r="24" spans="1:5" s="646" customFormat="1">
      <c r="A24" s="647"/>
      <c r="B24" s="260"/>
      <c r="C24" s="260"/>
      <c r="D24" s="789"/>
    </row>
    <row r="25" spans="1:5" s="646" customFormat="1">
      <c r="A25" s="647" t="s">
        <v>311</v>
      </c>
      <c r="B25" s="1127" t="s">
        <v>856</v>
      </c>
      <c r="C25" s="1128"/>
      <c r="D25" s="1128"/>
      <c r="E25" s="1129"/>
    </row>
    <row r="26" spans="1:5" s="646" customFormat="1">
      <c r="A26" s="647"/>
      <c r="B26" s="1130"/>
      <c r="C26" s="1122"/>
      <c r="D26" s="1122"/>
      <c r="E26" s="1131"/>
    </row>
    <row r="27" spans="1:5" s="646" customFormat="1">
      <c r="A27" s="648"/>
    </row>
    <row r="28" spans="1:5" s="646" customFormat="1">
      <c r="A28" s="647" t="s">
        <v>857</v>
      </c>
      <c r="B28" s="1124"/>
      <c r="C28" s="1125"/>
      <c r="D28" s="737" t="s">
        <v>300</v>
      </c>
      <c r="E28" s="737" t="s">
        <v>301</v>
      </c>
    </row>
    <row r="29" spans="1:5" s="646" customFormat="1" ht="25.5" customHeight="1">
      <c r="A29" s="647" t="s">
        <v>857</v>
      </c>
      <c r="B29" s="1126" t="s">
        <v>299</v>
      </c>
      <c r="C29" s="1126"/>
      <c r="D29" s="790"/>
      <c r="E29" s="790"/>
    </row>
    <row r="30" spans="1:5" s="646" customFormat="1">
      <c r="A30" s="648"/>
    </row>
    <row r="31" spans="1:5" s="646" customFormat="1">
      <c r="A31" s="647" t="s">
        <v>858</v>
      </c>
      <c r="B31" s="1124"/>
      <c r="C31" s="1125"/>
      <c r="D31" s="737" t="s">
        <v>197</v>
      </c>
      <c r="E31" s="737" t="s">
        <v>198</v>
      </c>
    </row>
    <row r="32" spans="1:5" s="646" customFormat="1" ht="27.75" customHeight="1">
      <c r="A32" s="647" t="s">
        <v>858</v>
      </c>
      <c r="B32" s="1126" t="s">
        <v>861</v>
      </c>
      <c r="C32" s="1126"/>
      <c r="D32" s="310"/>
      <c r="E32" s="310"/>
    </row>
    <row r="33" spans="1:5" s="646" customFormat="1">
      <c r="A33" s="648"/>
    </row>
    <row r="34" spans="1:5" s="646" customFormat="1">
      <c r="A34" s="647" t="s">
        <v>859</v>
      </c>
      <c r="B34" s="1127" t="s">
        <v>862</v>
      </c>
      <c r="C34" s="1128"/>
      <c r="D34" s="1128"/>
      <c r="E34" s="1129"/>
    </row>
    <row r="35" spans="1:5" s="646" customFormat="1">
      <c r="A35" s="647"/>
      <c r="B35" s="1130"/>
      <c r="C35" s="1122"/>
      <c r="D35" s="1122"/>
      <c r="E35" s="1131"/>
    </row>
    <row r="36" spans="1:5" s="646" customFormat="1">
      <c r="A36" s="648"/>
      <c r="B36" s="1132"/>
      <c r="C36" s="1132"/>
      <c r="D36" s="1132"/>
      <c r="E36" s="1132"/>
    </row>
    <row r="37" spans="1:5" s="646" customFormat="1">
      <c r="A37" s="647" t="s">
        <v>860</v>
      </c>
      <c r="B37" s="1122" t="s">
        <v>302</v>
      </c>
      <c r="C37" s="1122"/>
      <c r="D37" s="1122"/>
      <c r="E37" s="1122"/>
    </row>
    <row r="38" spans="1:5" s="646" customFormat="1" ht="25.5">
      <c r="A38" s="647" t="s">
        <v>860</v>
      </c>
      <c r="B38" s="783"/>
      <c r="C38" s="307" t="s">
        <v>303</v>
      </c>
      <c r="D38" s="307" t="s">
        <v>304</v>
      </c>
      <c r="E38" s="307" t="s">
        <v>305</v>
      </c>
    </row>
    <row r="39" spans="1:5" s="646" customFormat="1">
      <c r="A39" s="647" t="s">
        <v>860</v>
      </c>
      <c r="B39" s="277" t="s">
        <v>306</v>
      </c>
      <c r="C39" s="788"/>
      <c r="D39" s="788"/>
      <c r="E39" s="788"/>
    </row>
    <row r="40" spans="1:5" s="646" customFormat="1">
      <c r="A40" s="647" t="s">
        <v>860</v>
      </c>
      <c r="B40" s="277" t="s">
        <v>307</v>
      </c>
      <c r="C40" s="791"/>
      <c r="D40" s="791"/>
      <c r="E40" s="788"/>
    </row>
    <row r="41" spans="1:5" s="646" customFormat="1">
      <c r="A41" s="647" t="s">
        <v>860</v>
      </c>
      <c r="B41" s="277" t="s">
        <v>308</v>
      </c>
      <c r="C41" s="791"/>
      <c r="D41" s="788"/>
      <c r="E41" s="788"/>
    </row>
    <row r="42" spans="1:5" s="646" customFormat="1" ht="51">
      <c r="A42" s="647" t="s">
        <v>860</v>
      </c>
      <c r="B42" s="715" t="s">
        <v>1040</v>
      </c>
      <c r="C42" s="791"/>
      <c r="D42" s="791"/>
      <c r="E42" s="788"/>
    </row>
    <row r="43" spans="1:5" s="646" customFormat="1">
      <c r="A43" s="647" t="s">
        <v>860</v>
      </c>
      <c r="B43" s="277" t="s">
        <v>309</v>
      </c>
      <c r="C43" s="788"/>
      <c r="D43" s="788"/>
      <c r="E43" s="788"/>
    </row>
    <row r="44" spans="1:5" s="646" customFormat="1">
      <c r="A44" s="647" t="s">
        <v>860</v>
      </c>
      <c r="B44" s="277" t="s">
        <v>310</v>
      </c>
      <c r="C44" s="788"/>
      <c r="D44" s="788"/>
      <c r="E44" s="788"/>
    </row>
    <row r="45" spans="1:5" s="646" customFormat="1">
      <c r="A45" s="648"/>
    </row>
    <row r="46" spans="1:5" s="646" customFormat="1">
      <c r="A46" s="648"/>
    </row>
    <row r="47" spans="1:5" s="646" customFormat="1">
      <c r="A47" s="647" t="s">
        <v>991</v>
      </c>
      <c r="B47" s="1123" t="s">
        <v>391</v>
      </c>
      <c r="C47" s="1123"/>
    </row>
    <row r="48" spans="1:5" s="646" customFormat="1" ht="25.5">
      <c r="A48" s="647" t="s">
        <v>991</v>
      </c>
      <c r="B48" s="615" t="s">
        <v>730</v>
      </c>
      <c r="C48" s="792"/>
    </row>
    <row r="49" spans="1:3" s="646" customFormat="1" ht="25.5">
      <c r="A49" s="647" t="s">
        <v>991</v>
      </c>
      <c r="B49" s="615" t="s">
        <v>733</v>
      </c>
      <c r="C49" s="792"/>
    </row>
    <row r="50" spans="1:3" s="646" customFormat="1" ht="25.5">
      <c r="A50" s="647" t="s">
        <v>991</v>
      </c>
      <c r="B50" s="615" t="s">
        <v>165</v>
      </c>
      <c r="C50" s="792"/>
    </row>
    <row r="51" spans="1:3" s="646" customFormat="1" ht="25.5">
      <c r="A51" s="647" t="s">
        <v>991</v>
      </c>
      <c r="B51" s="615" t="s">
        <v>732</v>
      </c>
      <c r="C51" s="792"/>
    </row>
    <row r="52" spans="1:3" s="646" customFormat="1" ht="25.5">
      <c r="A52" s="647" t="s">
        <v>991</v>
      </c>
      <c r="B52" s="615" t="s">
        <v>731</v>
      </c>
      <c r="C52" s="792"/>
    </row>
  </sheetData>
  <sheetProtection password="CA0F" sheet="1" objects="1" scenarios="1"/>
  <mergeCells count="14">
    <mergeCell ref="B37:E37"/>
    <mergeCell ref="B47:C47"/>
    <mergeCell ref="B29:C29"/>
    <mergeCell ref="B31:C31"/>
    <mergeCell ref="B32:C32"/>
    <mergeCell ref="B34:E35"/>
    <mergeCell ref="A1:E1"/>
    <mergeCell ref="B36:E36"/>
    <mergeCell ref="B3:E3"/>
    <mergeCell ref="B8:E8"/>
    <mergeCell ref="B23:C23"/>
    <mergeCell ref="B28:C28"/>
    <mergeCell ref="B25:E26"/>
    <mergeCell ref="B5:E5"/>
  </mergeCells>
  <phoneticPr fontId="0" type="noConversion"/>
  <pageMargins left="0.75" right="0.75" top="1" bottom="1" header="0.5" footer="0.5"/>
  <pageSetup orientation="portrait" r:id="rId1"/>
  <headerFooter alignWithMargins="0">
    <oddHeader>&amp;CCommon Data Set 2008-09</oddHeader>
    <oddFooter>&amp;A&amp;RPage &amp;P</oddFooter>
  </headerFooter>
  <drawing r:id="rId2"/>
</worksheet>
</file>

<file path=xl/worksheets/sheet26.xml><?xml version="1.0" encoding="utf-8"?>
<worksheet xmlns="http://schemas.openxmlformats.org/spreadsheetml/2006/main" xmlns:r="http://schemas.openxmlformats.org/officeDocument/2006/relationships">
  <sheetPr>
    <tabColor rgb="FFFFFF00"/>
  </sheetPr>
  <dimension ref="A1:F163"/>
  <sheetViews>
    <sheetView workbookViewId="0">
      <selection activeCell="H151" sqref="H151"/>
    </sheetView>
  </sheetViews>
  <sheetFormatPr defaultRowHeight="12.75"/>
  <cols>
    <col min="1" max="1" width="4.7109375" style="1" customWidth="1"/>
    <col min="2" max="2" width="2.5703125" customWidth="1"/>
    <col min="3" max="3" width="41" customWidth="1"/>
    <col min="4" max="6" width="14.28515625" customWidth="1"/>
  </cols>
  <sheetData>
    <row r="1" spans="1:6" ht="18">
      <c r="A1" s="1209" t="s">
        <v>1063</v>
      </c>
      <c r="B1" s="1209"/>
      <c r="C1" s="1209"/>
      <c r="D1" s="1209"/>
      <c r="E1" s="1209"/>
      <c r="F1" s="1209"/>
    </row>
    <row r="3" spans="1:6" ht="15.75">
      <c r="B3" s="1183" t="s">
        <v>992</v>
      </c>
      <c r="C3" s="1148"/>
      <c r="D3" s="1148"/>
    </row>
    <row r="4" spans="1:6" ht="116.25" customHeight="1">
      <c r="A4" s="2"/>
      <c r="B4" s="1184" t="s">
        <v>2</v>
      </c>
      <c r="C4" s="989"/>
      <c r="D4" s="989"/>
      <c r="E4" s="989"/>
      <c r="F4" s="989"/>
    </row>
    <row r="5" spans="1:6">
      <c r="A5" s="2"/>
      <c r="B5" s="89"/>
      <c r="C5" s="6"/>
      <c r="D5" s="6"/>
      <c r="E5" s="6"/>
      <c r="F5" s="6"/>
    </row>
    <row r="6" spans="1:6" ht="25.5">
      <c r="A6" s="2" t="s">
        <v>931</v>
      </c>
      <c r="B6" s="1185"/>
      <c r="C6" s="1186"/>
      <c r="D6" s="1186"/>
      <c r="E6" s="49" t="s">
        <v>0</v>
      </c>
      <c r="F6" s="97" t="s">
        <v>1</v>
      </c>
    </row>
    <row r="7" spans="1:6" ht="27" customHeight="1">
      <c r="A7" s="2" t="s">
        <v>931</v>
      </c>
      <c r="B7" s="1187" t="s">
        <v>76</v>
      </c>
      <c r="C7" s="988"/>
      <c r="D7" s="988"/>
      <c r="E7" s="116"/>
      <c r="F7" s="923" t="s">
        <v>1081</v>
      </c>
    </row>
    <row r="8" spans="1:6">
      <c r="A8" s="2"/>
      <c r="B8" s="156"/>
      <c r="C8" s="42"/>
      <c r="D8" s="42"/>
      <c r="E8" s="157"/>
      <c r="F8" s="157"/>
    </row>
    <row r="9" spans="1:6">
      <c r="A9" s="2" t="s">
        <v>933</v>
      </c>
      <c r="B9" s="1134" t="s">
        <v>59</v>
      </c>
      <c r="C9" s="1134"/>
      <c r="D9" s="1134"/>
      <c r="E9" s="1134"/>
      <c r="F9" s="1134"/>
    </row>
    <row r="10" spans="1:6">
      <c r="A10" s="2" t="s">
        <v>933</v>
      </c>
      <c r="B10" s="1179" t="s">
        <v>60</v>
      </c>
      <c r="C10" s="1179"/>
      <c r="D10" s="778" t="s">
        <v>1081</v>
      </c>
    </row>
    <row r="11" spans="1:6">
      <c r="A11" s="2" t="s">
        <v>933</v>
      </c>
      <c r="B11" s="1150" t="s">
        <v>61</v>
      </c>
      <c r="C11" s="1150"/>
      <c r="D11" s="778"/>
    </row>
    <row r="12" spans="1:6">
      <c r="A12" s="2" t="s">
        <v>933</v>
      </c>
      <c r="B12" s="1150" t="s">
        <v>62</v>
      </c>
      <c r="C12" s="1150"/>
      <c r="D12" s="778"/>
    </row>
    <row r="14" spans="1:6" ht="59.25">
      <c r="A14" s="2" t="s">
        <v>931</v>
      </c>
      <c r="B14" s="1180"/>
      <c r="C14" s="1181"/>
      <c r="D14" s="1182"/>
      <c r="E14" s="31" t="s">
        <v>997</v>
      </c>
      <c r="F14" s="31" t="s">
        <v>998</v>
      </c>
    </row>
    <row r="15" spans="1:6" ht="15">
      <c r="A15" s="2" t="s">
        <v>931</v>
      </c>
      <c r="B15" s="1173" t="s">
        <v>993</v>
      </c>
      <c r="C15" s="1174"/>
      <c r="D15" s="1174"/>
      <c r="E15" s="1174"/>
      <c r="F15" s="1175"/>
    </row>
    <row r="16" spans="1:6">
      <c r="A16" s="2" t="s">
        <v>931</v>
      </c>
      <c r="B16" s="1169" t="s">
        <v>994</v>
      </c>
      <c r="C16" s="984"/>
      <c r="D16" s="985"/>
      <c r="E16" s="924">
        <v>2690419</v>
      </c>
      <c r="F16" s="924">
        <v>137850</v>
      </c>
    </row>
    <row r="17" spans="1:6" ht="26.25" customHeight="1">
      <c r="A17" s="2" t="s">
        <v>931</v>
      </c>
      <c r="B17" s="1169" t="s">
        <v>168</v>
      </c>
      <c r="C17" s="984"/>
      <c r="D17" s="985"/>
      <c r="E17" s="924">
        <v>2742322</v>
      </c>
      <c r="F17" s="924">
        <v>1200</v>
      </c>
    </row>
    <row r="18" spans="1:6" ht="40.5" customHeight="1">
      <c r="A18" s="2" t="s">
        <v>931</v>
      </c>
      <c r="B18" s="1176" t="s">
        <v>545</v>
      </c>
      <c r="C18" s="1177"/>
      <c r="D18" s="1178"/>
      <c r="E18" s="924">
        <v>15960687</v>
      </c>
      <c r="F18" s="924">
        <v>3005533</v>
      </c>
    </row>
    <row r="19" spans="1:6" ht="27.75" customHeight="1">
      <c r="A19" s="2" t="s">
        <v>931</v>
      </c>
      <c r="B19" s="1169" t="s">
        <v>77</v>
      </c>
      <c r="C19" s="984"/>
      <c r="D19" s="985"/>
      <c r="E19" s="924">
        <v>818008</v>
      </c>
      <c r="F19" s="924">
        <v>299280</v>
      </c>
    </row>
    <row r="20" spans="1:6">
      <c r="A20" s="2" t="s">
        <v>931</v>
      </c>
      <c r="B20" s="1170" t="s">
        <v>215</v>
      </c>
      <c r="C20" s="1171"/>
      <c r="D20" s="1172"/>
      <c r="E20" s="925">
        <f>SUM(E16:E19)</f>
        <v>22211436</v>
      </c>
      <c r="F20" s="925">
        <f>SUM(F16:F19)</f>
        <v>3443863</v>
      </c>
    </row>
    <row r="21" spans="1:6" ht="15">
      <c r="A21" s="2" t="s">
        <v>931</v>
      </c>
      <c r="B21" s="1173" t="s">
        <v>216</v>
      </c>
      <c r="C21" s="1174"/>
      <c r="D21" s="1174"/>
      <c r="E21" s="1174"/>
      <c r="F21" s="1175"/>
    </row>
    <row r="22" spans="1:6">
      <c r="A22" s="2" t="s">
        <v>931</v>
      </c>
      <c r="B22" s="1169" t="s">
        <v>217</v>
      </c>
      <c r="C22" s="984"/>
      <c r="D22" s="985"/>
      <c r="E22" s="926">
        <v>13026063</v>
      </c>
      <c r="F22" s="926">
        <v>6624656</v>
      </c>
    </row>
    <row r="23" spans="1:6">
      <c r="A23" s="2" t="s">
        <v>931</v>
      </c>
      <c r="B23" s="1169" t="s">
        <v>734</v>
      </c>
      <c r="C23" s="984"/>
      <c r="D23" s="985"/>
      <c r="E23" s="926">
        <v>419973</v>
      </c>
      <c r="F23" s="927"/>
    </row>
    <row r="24" spans="1:6" ht="25.5" customHeight="1">
      <c r="A24" s="2" t="s">
        <v>931</v>
      </c>
      <c r="B24" s="1169" t="s">
        <v>169</v>
      </c>
      <c r="C24" s="984"/>
      <c r="D24" s="985"/>
      <c r="E24" s="926">
        <v>1048376</v>
      </c>
      <c r="F24" s="928">
        <v>1554630</v>
      </c>
    </row>
    <row r="25" spans="1:6">
      <c r="A25" s="2" t="s">
        <v>931</v>
      </c>
      <c r="B25" s="1170" t="s">
        <v>218</v>
      </c>
      <c r="C25" s="1171"/>
      <c r="D25" s="1172"/>
      <c r="E25" s="925">
        <f>SUM(E22:E24)</f>
        <v>14494412</v>
      </c>
      <c r="F25" s="925">
        <f>SUM(F22,F24)</f>
        <v>8179286</v>
      </c>
    </row>
    <row r="26" spans="1:6" ht="15">
      <c r="A26" s="2" t="s">
        <v>931</v>
      </c>
      <c r="B26" s="1173" t="s">
        <v>922</v>
      </c>
      <c r="C26" s="1174"/>
      <c r="D26" s="1174"/>
      <c r="E26" s="1174"/>
      <c r="F26" s="1175"/>
    </row>
    <row r="27" spans="1:6">
      <c r="A27" s="2" t="s">
        <v>931</v>
      </c>
      <c r="B27" s="983" t="s">
        <v>219</v>
      </c>
      <c r="C27" s="1162"/>
      <c r="D27" s="1104"/>
      <c r="E27" s="926">
        <v>1466772</v>
      </c>
      <c r="F27" s="926">
        <v>3191200</v>
      </c>
    </row>
    <row r="28" spans="1:6" ht="38.25" customHeight="1">
      <c r="A28" s="2" t="s">
        <v>931</v>
      </c>
      <c r="B28" s="983" t="s">
        <v>170</v>
      </c>
      <c r="C28" s="1162"/>
      <c r="D28" s="1104"/>
      <c r="E28" s="926">
        <v>1472289</v>
      </c>
      <c r="F28" s="926">
        <v>1475416</v>
      </c>
    </row>
    <row r="29" spans="1:6">
      <c r="A29" s="2" t="s">
        <v>931</v>
      </c>
      <c r="B29" s="983" t="s">
        <v>220</v>
      </c>
      <c r="C29" s="1162"/>
      <c r="D29" s="1104"/>
      <c r="E29" s="926">
        <v>0</v>
      </c>
      <c r="F29" s="926">
        <v>0</v>
      </c>
    </row>
    <row r="31" spans="1:6" ht="87" customHeight="1">
      <c r="A31" s="2" t="s">
        <v>932</v>
      </c>
      <c r="B31" s="1105" t="s">
        <v>24</v>
      </c>
      <c r="C31" s="1134"/>
      <c r="D31" s="1134"/>
      <c r="E31" s="1134"/>
      <c r="F31" s="1134"/>
    </row>
    <row r="32" spans="1:6" ht="36">
      <c r="A32" s="2" t="s">
        <v>932</v>
      </c>
      <c r="B32" s="118"/>
      <c r="C32" s="119"/>
      <c r="D32" s="26" t="s">
        <v>221</v>
      </c>
      <c r="E32" s="26" t="s">
        <v>222</v>
      </c>
      <c r="F32" s="26" t="s">
        <v>223</v>
      </c>
    </row>
    <row r="33" spans="1:6" ht="36">
      <c r="A33" s="2" t="s">
        <v>932</v>
      </c>
      <c r="B33" s="108" t="s">
        <v>224</v>
      </c>
      <c r="C33" s="109" t="s">
        <v>3</v>
      </c>
      <c r="D33" s="929">
        <v>599</v>
      </c>
      <c r="E33" s="929">
        <v>2651</v>
      </c>
      <c r="F33" s="929">
        <v>45</v>
      </c>
    </row>
    <row r="34" spans="1:6" ht="24.75" customHeight="1">
      <c r="A34" s="2" t="s">
        <v>932</v>
      </c>
      <c r="B34" s="108" t="s">
        <v>227</v>
      </c>
      <c r="C34" s="109" t="s">
        <v>171</v>
      </c>
      <c r="D34" s="929">
        <v>517</v>
      </c>
      <c r="E34" s="929">
        <v>2170</v>
      </c>
      <c r="F34" s="929">
        <v>30</v>
      </c>
    </row>
    <row r="35" spans="1:6" ht="24">
      <c r="A35" s="2" t="s">
        <v>932</v>
      </c>
      <c r="B35" s="108" t="s">
        <v>228</v>
      </c>
      <c r="C35" s="109" t="s">
        <v>229</v>
      </c>
      <c r="D35" s="929">
        <v>442</v>
      </c>
      <c r="E35" s="929">
        <v>1879</v>
      </c>
      <c r="F35" s="929">
        <v>24</v>
      </c>
    </row>
    <row r="36" spans="1:6" ht="24">
      <c r="A36" s="2" t="s">
        <v>932</v>
      </c>
      <c r="B36" s="108" t="s">
        <v>230</v>
      </c>
      <c r="C36" s="109" t="s">
        <v>172</v>
      </c>
      <c r="D36" s="929">
        <v>442</v>
      </c>
      <c r="E36" s="929">
        <v>1879</v>
      </c>
      <c r="F36" s="929">
        <v>20</v>
      </c>
    </row>
    <row r="37" spans="1:6" ht="24">
      <c r="A37" s="2" t="s">
        <v>932</v>
      </c>
      <c r="B37" s="108" t="s">
        <v>231</v>
      </c>
      <c r="C37" s="109" t="s">
        <v>116</v>
      </c>
      <c r="D37" s="929">
        <v>441</v>
      </c>
      <c r="E37" s="929">
        <v>1870</v>
      </c>
      <c r="F37" s="929">
        <v>16</v>
      </c>
    </row>
    <row r="38" spans="1:6" ht="24">
      <c r="A38" s="2" t="s">
        <v>932</v>
      </c>
      <c r="B38" s="108" t="s">
        <v>232</v>
      </c>
      <c r="C38" s="109" t="s">
        <v>117</v>
      </c>
      <c r="D38" s="929">
        <v>388</v>
      </c>
      <c r="E38" s="929">
        <v>1660</v>
      </c>
      <c r="F38" s="929">
        <v>15</v>
      </c>
    </row>
    <row r="39" spans="1:6" ht="24">
      <c r="A39" s="2" t="s">
        <v>932</v>
      </c>
      <c r="B39" s="108" t="s">
        <v>233</v>
      </c>
      <c r="C39" s="109" t="s">
        <v>118</v>
      </c>
      <c r="D39" s="929">
        <v>38</v>
      </c>
      <c r="E39" s="929">
        <v>181</v>
      </c>
      <c r="F39" s="929">
        <v>2</v>
      </c>
    </row>
    <row r="40" spans="1:6" ht="36">
      <c r="A40" s="2" t="s">
        <v>932</v>
      </c>
      <c r="B40" s="108" t="s">
        <v>234</v>
      </c>
      <c r="C40" s="109" t="s">
        <v>246</v>
      </c>
      <c r="D40" s="929">
        <v>82</v>
      </c>
      <c r="E40" s="929">
        <v>372</v>
      </c>
      <c r="F40" s="929">
        <v>3</v>
      </c>
    </row>
    <row r="41" spans="1:6" ht="72">
      <c r="A41" s="2" t="s">
        <v>932</v>
      </c>
      <c r="B41" s="108" t="s">
        <v>235</v>
      </c>
      <c r="C41" s="109" t="s">
        <v>119</v>
      </c>
      <c r="D41" s="930">
        <v>0.78</v>
      </c>
      <c r="E41" s="930">
        <v>0.75</v>
      </c>
      <c r="F41" s="930">
        <v>0.52</v>
      </c>
    </row>
    <row r="42" spans="1:6" ht="48">
      <c r="A42" s="2" t="s">
        <v>932</v>
      </c>
      <c r="B42" s="108" t="s">
        <v>236</v>
      </c>
      <c r="C42" s="109" t="s">
        <v>791</v>
      </c>
      <c r="D42" s="931">
        <v>19655</v>
      </c>
      <c r="E42" s="931">
        <v>18065</v>
      </c>
      <c r="F42" s="931">
        <v>8334</v>
      </c>
    </row>
    <row r="43" spans="1:6" ht="24">
      <c r="A43" s="2" t="s">
        <v>932</v>
      </c>
      <c r="B43" s="112" t="s">
        <v>237</v>
      </c>
      <c r="C43" s="113" t="s">
        <v>120</v>
      </c>
      <c r="D43" s="931">
        <v>15158</v>
      </c>
      <c r="E43" s="931">
        <v>12586</v>
      </c>
      <c r="F43" s="931">
        <v>6118</v>
      </c>
    </row>
    <row r="44" spans="1:6" ht="36.75" customHeight="1">
      <c r="A44" s="2" t="s">
        <v>932</v>
      </c>
      <c r="B44" s="108" t="s">
        <v>238</v>
      </c>
      <c r="C44" s="109" t="s">
        <v>792</v>
      </c>
      <c r="D44" s="931">
        <v>4550</v>
      </c>
      <c r="E44" s="931">
        <v>5179</v>
      </c>
      <c r="F44" s="931">
        <v>2937</v>
      </c>
    </row>
    <row r="45" spans="1:6" ht="48">
      <c r="A45" s="2" t="s">
        <v>932</v>
      </c>
      <c r="B45" s="108" t="s">
        <v>239</v>
      </c>
      <c r="C45" s="109" t="s">
        <v>121</v>
      </c>
      <c r="D45" s="931">
        <v>4132</v>
      </c>
      <c r="E45" s="931">
        <v>4589</v>
      </c>
      <c r="F45" s="931">
        <v>3557</v>
      </c>
    </row>
    <row r="47" spans="1:6" ht="75" customHeight="1">
      <c r="A47" s="2" t="s">
        <v>245</v>
      </c>
      <c r="B47" s="1163" t="s">
        <v>546</v>
      </c>
      <c r="C47" s="1117"/>
      <c r="D47" s="1117"/>
      <c r="E47" s="1117"/>
      <c r="F47" s="1117"/>
    </row>
    <row r="48" spans="1:6" ht="36">
      <c r="A48" s="2" t="s">
        <v>245</v>
      </c>
      <c r="B48" s="118"/>
      <c r="C48" s="119"/>
      <c r="D48" s="26" t="s">
        <v>221</v>
      </c>
      <c r="E48" s="26" t="s">
        <v>240</v>
      </c>
      <c r="F48" s="26" t="s">
        <v>241</v>
      </c>
    </row>
    <row r="49" spans="1:6" ht="49.5" customHeight="1">
      <c r="A49" s="2" t="s">
        <v>245</v>
      </c>
      <c r="B49" s="108" t="s">
        <v>242</v>
      </c>
      <c r="C49" s="109" t="s">
        <v>122</v>
      </c>
      <c r="D49" s="929">
        <v>139</v>
      </c>
      <c r="E49" s="929">
        <v>581</v>
      </c>
      <c r="F49" s="929">
        <v>0</v>
      </c>
    </row>
    <row r="50" spans="1:6" ht="36">
      <c r="A50" s="2" t="s">
        <v>245</v>
      </c>
      <c r="B50" s="108" t="s">
        <v>243</v>
      </c>
      <c r="C50" s="109" t="s">
        <v>123</v>
      </c>
      <c r="D50" s="932">
        <v>4602</v>
      </c>
      <c r="E50" s="932">
        <v>4662</v>
      </c>
      <c r="F50" s="932">
        <v>0</v>
      </c>
    </row>
    <row r="51" spans="1:6" ht="36">
      <c r="A51" s="2" t="s">
        <v>245</v>
      </c>
      <c r="B51" s="108" t="s">
        <v>244</v>
      </c>
      <c r="C51" s="109" t="s">
        <v>124</v>
      </c>
      <c r="D51" s="929">
        <v>0</v>
      </c>
      <c r="E51" s="929">
        <v>0</v>
      </c>
      <c r="F51" s="929">
        <v>0</v>
      </c>
    </row>
    <row r="52" spans="1:6" ht="36">
      <c r="A52" s="2" t="s">
        <v>245</v>
      </c>
      <c r="B52" s="108" t="s">
        <v>58</v>
      </c>
      <c r="C52" s="109" t="s">
        <v>125</v>
      </c>
      <c r="D52" s="932">
        <v>0</v>
      </c>
      <c r="E52" s="932">
        <v>0</v>
      </c>
      <c r="F52" s="932">
        <v>0</v>
      </c>
    </row>
    <row r="53" spans="1:6">
      <c r="A53"/>
    </row>
    <row r="54" spans="1:6">
      <c r="A54" s="2" t="s">
        <v>933</v>
      </c>
      <c r="B54" s="168" t="s">
        <v>704</v>
      </c>
      <c r="C54" s="169"/>
      <c r="D54" s="170"/>
      <c r="E54" s="170"/>
      <c r="F54" s="170"/>
    </row>
    <row r="55" spans="1:6">
      <c r="A55" s="2"/>
      <c r="B55" s="168"/>
      <c r="C55" s="168"/>
      <c r="D55" s="170"/>
      <c r="E55" s="170"/>
      <c r="F55" s="170"/>
    </row>
    <row r="56" spans="1:6" ht="27" customHeight="1">
      <c r="A56" s="2"/>
      <c r="B56" s="168"/>
      <c r="C56" s="1164" t="s">
        <v>1000</v>
      </c>
      <c r="D56" s="1165"/>
      <c r="E56" s="1165"/>
      <c r="F56" s="1165"/>
    </row>
    <row r="57" spans="1:6" ht="114.75">
      <c r="A57" s="2"/>
      <c r="B57" s="168"/>
      <c r="C57" s="209" t="s">
        <v>4</v>
      </c>
      <c r="D57" s="170"/>
      <c r="E57" s="170"/>
      <c r="F57" s="170"/>
    </row>
    <row r="58" spans="1:6" ht="38.25">
      <c r="A58" s="2"/>
      <c r="B58" s="168"/>
      <c r="C58" s="209" t="s">
        <v>547</v>
      </c>
      <c r="D58" s="170"/>
      <c r="E58" s="170"/>
      <c r="F58" s="170"/>
    </row>
    <row r="59" spans="1:6">
      <c r="B59" s="5"/>
      <c r="C59" s="5"/>
      <c r="D59" s="5"/>
      <c r="E59" s="5"/>
      <c r="F59" s="5"/>
    </row>
    <row r="60" spans="1:6" ht="66" customHeight="1">
      <c r="A60" s="2" t="s">
        <v>934</v>
      </c>
      <c r="B60" s="1166" t="s">
        <v>548</v>
      </c>
      <c r="C60" s="1166"/>
      <c r="D60" s="1166"/>
      <c r="E60" s="1166"/>
      <c r="F60" s="933">
        <v>0.8</v>
      </c>
    </row>
    <row r="61" spans="1:6" ht="63" customHeight="1">
      <c r="A61" s="2" t="s">
        <v>549</v>
      </c>
      <c r="B61" s="1167" t="s">
        <v>551</v>
      </c>
      <c r="C61" s="1167"/>
      <c r="D61" s="1167"/>
      <c r="E61" s="1168"/>
      <c r="F61" s="933">
        <v>0.78</v>
      </c>
    </row>
    <row r="62" spans="1:6" ht="30" customHeight="1">
      <c r="A62" s="2" t="s">
        <v>935</v>
      </c>
      <c r="B62" s="1158" t="s">
        <v>5</v>
      </c>
      <c r="C62" s="1158"/>
      <c r="D62" s="1158"/>
      <c r="E62" s="1158"/>
      <c r="F62" s="934">
        <v>30496</v>
      </c>
    </row>
    <row r="63" spans="1:6" ht="64.5" customHeight="1">
      <c r="A63" s="2" t="s">
        <v>550</v>
      </c>
      <c r="B63" s="1159" t="s">
        <v>6</v>
      </c>
      <c r="C63" s="1159"/>
      <c r="D63" s="1159"/>
      <c r="E63" s="1160"/>
      <c r="F63" s="934">
        <v>17585</v>
      </c>
    </row>
    <row r="64" spans="1:6">
      <c r="A64" s="2"/>
      <c r="B64" s="10"/>
      <c r="C64" s="10"/>
      <c r="D64" s="10"/>
      <c r="E64" s="10"/>
    </row>
    <row r="65" spans="1:6" ht="27.75" customHeight="1">
      <c r="B65" s="1161" t="s">
        <v>775</v>
      </c>
      <c r="C65" s="989"/>
      <c r="D65" s="989"/>
      <c r="E65" s="989"/>
      <c r="F65" s="989"/>
    </row>
    <row r="66" spans="1:6" ht="15.75">
      <c r="B66" s="122"/>
      <c r="C66" s="6"/>
      <c r="D66" s="6"/>
      <c r="E66" s="6"/>
      <c r="F66" s="6"/>
    </row>
    <row r="67" spans="1:6" ht="26.25" customHeight="1">
      <c r="A67" s="2" t="s">
        <v>936</v>
      </c>
      <c r="B67" s="1134" t="s">
        <v>705</v>
      </c>
      <c r="C67" s="1134"/>
      <c r="D67" s="1134"/>
      <c r="E67" s="1134"/>
      <c r="F67" s="1134"/>
    </row>
    <row r="68" spans="1:6">
      <c r="A68" s="2" t="s">
        <v>936</v>
      </c>
      <c r="B68" s="1150" t="s">
        <v>126</v>
      </c>
      <c r="C68" s="1150"/>
      <c r="D68" s="1150"/>
      <c r="E68" s="778" t="s">
        <v>1081</v>
      </c>
    </row>
    <row r="69" spans="1:6">
      <c r="A69" s="2" t="s">
        <v>936</v>
      </c>
      <c r="B69" s="1150" t="s">
        <v>127</v>
      </c>
      <c r="C69" s="1150"/>
      <c r="D69" s="1150"/>
      <c r="E69" s="778" t="s">
        <v>1081</v>
      </c>
    </row>
    <row r="70" spans="1:6">
      <c r="A70" s="2" t="s">
        <v>936</v>
      </c>
      <c r="B70" s="1150" t="s">
        <v>128</v>
      </c>
      <c r="C70" s="1150"/>
      <c r="D70" s="1150"/>
      <c r="E70" s="778"/>
    </row>
    <row r="72" spans="1:6" ht="40.5" customHeight="1">
      <c r="A72" s="2" t="s">
        <v>936</v>
      </c>
      <c r="B72" s="988" t="s">
        <v>129</v>
      </c>
      <c r="C72" s="988"/>
      <c r="D72" s="988"/>
      <c r="E72" s="988"/>
      <c r="F72" s="935">
        <v>9</v>
      </c>
    </row>
    <row r="73" spans="1:6">
      <c r="B73" s="6"/>
      <c r="C73" s="46"/>
      <c r="D73" s="6"/>
      <c r="E73" s="6"/>
      <c r="F73" s="936"/>
    </row>
    <row r="74" spans="1:6" ht="25.5" customHeight="1">
      <c r="A74" s="2" t="s">
        <v>936</v>
      </c>
      <c r="B74" s="988" t="s">
        <v>130</v>
      </c>
      <c r="C74" s="988"/>
      <c r="D74" s="988"/>
      <c r="E74" s="988"/>
      <c r="F74" s="937">
        <v>5344</v>
      </c>
    </row>
    <row r="75" spans="1:6">
      <c r="F75" s="938"/>
    </row>
    <row r="76" spans="1:6" ht="26.25" customHeight="1">
      <c r="A76" s="2" t="s">
        <v>936</v>
      </c>
      <c r="B76" s="988" t="s">
        <v>706</v>
      </c>
      <c r="C76" s="988"/>
      <c r="D76" s="988"/>
      <c r="E76" s="988"/>
      <c r="F76" s="937">
        <v>48100</v>
      </c>
    </row>
    <row r="77" spans="1:6" ht="26.25" customHeight="1">
      <c r="A77" s="2"/>
      <c r="B77" s="42"/>
      <c r="C77" s="42"/>
      <c r="D77" s="42"/>
      <c r="E77" s="42"/>
      <c r="F77" s="939"/>
    </row>
    <row r="78" spans="1:6" ht="12.75" customHeight="1">
      <c r="A78" s="2" t="s">
        <v>937</v>
      </c>
      <c r="B78" s="1134" t="s">
        <v>776</v>
      </c>
      <c r="C78" s="1134"/>
      <c r="D78" s="1134"/>
      <c r="E78" s="1134"/>
      <c r="F78" s="1134"/>
    </row>
    <row r="79" spans="1:6">
      <c r="A79" s="2" t="s">
        <v>937</v>
      </c>
      <c r="B79" s="1152" t="s">
        <v>777</v>
      </c>
      <c r="C79" s="1153"/>
      <c r="D79" s="1154"/>
      <c r="E79" s="940" t="s">
        <v>1081</v>
      </c>
    </row>
    <row r="80" spans="1:6">
      <c r="A80" s="2" t="s">
        <v>937</v>
      </c>
      <c r="B80" s="1152" t="s">
        <v>66</v>
      </c>
      <c r="C80" s="1153"/>
      <c r="D80" s="1154"/>
      <c r="E80" s="940"/>
    </row>
    <row r="81" spans="1:6">
      <c r="A81" s="2" t="s">
        <v>937</v>
      </c>
      <c r="B81" s="1155" t="s">
        <v>392</v>
      </c>
      <c r="C81" s="1156"/>
      <c r="D81" s="1157"/>
      <c r="E81" s="940"/>
    </row>
    <row r="82" spans="1:6">
      <c r="A82" s="2" t="s">
        <v>937</v>
      </c>
      <c r="B82" s="1155" t="s">
        <v>393</v>
      </c>
      <c r="C82" s="1156"/>
      <c r="D82" s="1157"/>
      <c r="E82" s="940" t="s">
        <v>1081</v>
      </c>
    </row>
    <row r="83" spans="1:6">
      <c r="A83" s="2" t="s">
        <v>937</v>
      </c>
      <c r="B83" s="1142" t="s">
        <v>581</v>
      </c>
      <c r="C83" s="1143"/>
      <c r="D83" s="1144"/>
      <c r="E83" s="940"/>
    </row>
    <row r="84" spans="1:6">
      <c r="A84" s="2"/>
      <c r="B84" s="1145"/>
      <c r="C84" s="1146"/>
      <c r="D84" s="1146"/>
      <c r="E84" s="941"/>
    </row>
    <row r="86" spans="1:6" ht="15.75">
      <c r="B86" s="30" t="s">
        <v>63</v>
      </c>
    </row>
    <row r="87" spans="1:6" ht="12.75" customHeight="1">
      <c r="B87" s="30"/>
    </row>
    <row r="88" spans="1:6">
      <c r="A88" s="2" t="s">
        <v>938</v>
      </c>
      <c r="B88" s="1134" t="s">
        <v>707</v>
      </c>
      <c r="C88" s="1134"/>
      <c r="D88" s="1134"/>
      <c r="E88" s="1134"/>
      <c r="F88" s="1134"/>
    </row>
    <row r="89" spans="1:6">
      <c r="A89" s="2" t="s">
        <v>938</v>
      </c>
      <c r="B89" s="1152" t="s">
        <v>64</v>
      </c>
      <c r="C89" s="1153"/>
      <c r="D89" s="1154"/>
      <c r="E89" s="940" t="s">
        <v>1081</v>
      </c>
    </row>
    <row r="90" spans="1:6">
      <c r="A90" s="2" t="s">
        <v>938</v>
      </c>
      <c r="B90" s="1152" t="s">
        <v>65</v>
      </c>
      <c r="C90" s="1153"/>
      <c r="D90" s="1154"/>
      <c r="E90" s="940" t="s">
        <v>1081</v>
      </c>
    </row>
    <row r="91" spans="1:6">
      <c r="A91" s="2" t="s">
        <v>938</v>
      </c>
      <c r="B91" s="1152" t="s">
        <v>66</v>
      </c>
      <c r="C91" s="1153"/>
      <c r="D91" s="1154"/>
      <c r="E91" s="940"/>
    </row>
    <row r="92" spans="1:6">
      <c r="A92" s="2" t="s">
        <v>938</v>
      </c>
      <c r="B92" s="1152" t="s">
        <v>67</v>
      </c>
      <c r="C92" s="1153"/>
      <c r="D92" s="1154"/>
      <c r="E92" s="940"/>
    </row>
    <row r="93" spans="1:6">
      <c r="A93" s="2" t="s">
        <v>938</v>
      </c>
      <c r="B93" s="1155" t="s">
        <v>394</v>
      </c>
      <c r="C93" s="1156"/>
      <c r="D93" s="1157"/>
      <c r="E93" s="940"/>
    </row>
    <row r="94" spans="1:6">
      <c r="A94" s="2" t="s">
        <v>938</v>
      </c>
      <c r="B94" s="1152" t="s">
        <v>68</v>
      </c>
      <c r="C94" s="1153"/>
      <c r="D94" s="1154"/>
      <c r="E94" s="940"/>
    </row>
    <row r="95" spans="1:6">
      <c r="A95" s="2" t="s">
        <v>938</v>
      </c>
      <c r="B95" s="1142" t="s">
        <v>581</v>
      </c>
      <c r="C95" s="1143"/>
      <c r="D95" s="1144"/>
      <c r="E95" s="940"/>
    </row>
    <row r="96" spans="1:6">
      <c r="A96" s="2"/>
      <c r="B96" s="1145"/>
      <c r="C96" s="1146"/>
      <c r="D96" s="1146"/>
      <c r="E96" s="941"/>
    </row>
    <row r="98" spans="1:6">
      <c r="A98" s="2" t="s">
        <v>939</v>
      </c>
      <c r="B98" s="1147" t="s">
        <v>69</v>
      </c>
      <c r="C98" s="1147"/>
      <c r="D98" s="1147"/>
      <c r="E98" s="1147"/>
      <c r="F98" s="1147"/>
    </row>
    <row r="99" spans="1:6">
      <c r="A99" s="2" t="s">
        <v>939</v>
      </c>
      <c r="B99" s="1150" t="s">
        <v>70</v>
      </c>
      <c r="C99" s="1150"/>
      <c r="D99" s="1150"/>
      <c r="E99" s="942">
        <v>40283</v>
      </c>
      <c r="F99" s="124"/>
    </row>
    <row r="100" spans="1:6">
      <c r="A100" s="2" t="s">
        <v>939</v>
      </c>
      <c r="B100" s="1150" t="s">
        <v>71</v>
      </c>
      <c r="C100" s="1150"/>
      <c r="D100" s="1150"/>
      <c r="E100" s="942"/>
      <c r="F100" s="39"/>
    </row>
    <row r="101" spans="1:6" ht="27" customHeight="1">
      <c r="A101" s="2" t="s">
        <v>939</v>
      </c>
      <c r="B101" s="988" t="s">
        <v>72</v>
      </c>
      <c r="C101" s="988"/>
      <c r="D101" s="988"/>
      <c r="E101" s="778" t="s">
        <v>1081</v>
      </c>
      <c r="F101" s="39"/>
    </row>
    <row r="102" spans="1:6">
      <c r="E102" s="943"/>
    </row>
    <row r="103" spans="1:6">
      <c r="A103" s="2" t="s">
        <v>940</v>
      </c>
      <c r="B103" s="1134" t="s">
        <v>779</v>
      </c>
      <c r="C103" s="1134"/>
      <c r="D103" s="1134"/>
      <c r="E103" s="1134"/>
      <c r="F103" s="1134"/>
    </row>
    <row r="104" spans="1:6">
      <c r="A104" s="2" t="s">
        <v>940</v>
      </c>
      <c r="B104" s="35" t="s">
        <v>224</v>
      </c>
      <c r="C104" s="1150" t="s">
        <v>778</v>
      </c>
      <c r="D104" s="1150"/>
      <c r="E104" s="126"/>
      <c r="F104" s="125"/>
    </row>
    <row r="105" spans="1:6">
      <c r="A105" s="2" t="s">
        <v>940</v>
      </c>
      <c r="B105" s="1119"/>
      <c r="C105" s="1119"/>
      <c r="D105" s="127" t="s">
        <v>197</v>
      </c>
      <c r="E105" s="29" t="s">
        <v>198</v>
      </c>
      <c r="F105" s="125"/>
    </row>
    <row r="106" spans="1:6">
      <c r="A106" s="2" t="s">
        <v>940</v>
      </c>
      <c r="B106" s="128" t="s">
        <v>227</v>
      </c>
      <c r="C106" s="56" t="s">
        <v>780</v>
      </c>
      <c r="D106" s="778" t="s">
        <v>1081</v>
      </c>
      <c r="E106" s="67"/>
      <c r="F106" s="125"/>
    </row>
    <row r="107" spans="1:6">
      <c r="A107" s="2" t="s">
        <v>940</v>
      </c>
      <c r="B107" s="129"/>
      <c r="C107" s="56" t="s">
        <v>781</v>
      </c>
      <c r="D107" s="944">
        <v>40238</v>
      </c>
    </row>
    <row r="109" spans="1:6">
      <c r="A109" s="2" t="s">
        <v>941</v>
      </c>
      <c r="B109" s="1147" t="s">
        <v>782</v>
      </c>
      <c r="C109" s="1147"/>
    </row>
    <row r="110" spans="1:6">
      <c r="A110" s="2" t="s">
        <v>941</v>
      </c>
      <c r="B110" s="1150" t="s">
        <v>783</v>
      </c>
      <c r="C110" s="1150"/>
      <c r="D110" s="92"/>
    </row>
    <row r="111" spans="1:6">
      <c r="A111" s="2" t="s">
        <v>941</v>
      </c>
      <c r="B111" s="1150" t="s">
        <v>784</v>
      </c>
      <c r="C111" s="1150"/>
      <c r="D111" s="131"/>
    </row>
    <row r="113" spans="1:5" ht="15.75">
      <c r="B113" s="30" t="s">
        <v>627</v>
      </c>
    </row>
    <row r="114" spans="1:5" ht="12.75" customHeight="1">
      <c r="A114" s="150"/>
      <c r="B114" s="166" t="s">
        <v>708</v>
      </c>
      <c r="C114" s="152"/>
      <c r="D114" s="152"/>
      <c r="E114" s="152"/>
    </row>
    <row r="115" spans="1:5">
      <c r="A115" s="2" t="s">
        <v>942</v>
      </c>
      <c r="B115" s="1147" t="s">
        <v>628</v>
      </c>
      <c r="C115" s="1147"/>
    </row>
    <row r="116" spans="1:5">
      <c r="A116" s="2" t="s">
        <v>942</v>
      </c>
      <c r="B116" s="1151" t="s">
        <v>629</v>
      </c>
      <c r="C116" s="1151"/>
      <c r="D116" s="1151"/>
    </row>
    <row r="117" spans="1:5">
      <c r="A117" s="2" t="s">
        <v>942</v>
      </c>
      <c r="B117" s="1150" t="s">
        <v>630</v>
      </c>
      <c r="C117" s="1150"/>
      <c r="D117" s="1099"/>
      <c r="E117" s="778" t="s">
        <v>1081</v>
      </c>
    </row>
    <row r="118" spans="1:5">
      <c r="A118" s="2" t="s">
        <v>942</v>
      </c>
      <c r="B118" s="1150" t="s">
        <v>631</v>
      </c>
      <c r="C118" s="1150"/>
      <c r="D118" s="1150"/>
      <c r="E118" s="778" t="s">
        <v>1081</v>
      </c>
    </row>
    <row r="119" spans="1:5">
      <c r="A119" s="2" t="s">
        <v>942</v>
      </c>
      <c r="B119" s="1150" t="s">
        <v>632</v>
      </c>
      <c r="C119" s="1150"/>
      <c r="D119" s="1150"/>
      <c r="E119" s="778" t="s">
        <v>1081</v>
      </c>
    </row>
    <row r="121" spans="1:5">
      <c r="A121" s="2" t="s">
        <v>942</v>
      </c>
      <c r="B121" s="1151" t="s">
        <v>633</v>
      </c>
      <c r="C121" s="1151"/>
      <c r="D121" s="1151"/>
    </row>
    <row r="122" spans="1:5">
      <c r="A122" s="2" t="s">
        <v>942</v>
      </c>
      <c r="B122" s="1150" t="s">
        <v>634</v>
      </c>
      <c r="C122" s="1150"/>
      <c r="D122" s="1150"/>
      <c r="E122" s="67"/>
    </row>
    <row r="123" spans="1:5">
      <c r="A123" s="2" t="s">
        <v>942</v>
      </c>
      <c r="B123" s="1150" t="s">
        <v>635</v>
      </c>
      <c r="C123" s="1150"/>
      <c r="D123" s="1150"/>
      <c r="E123" s="67"/>
    </row>
    <row r="124" spans="1:5">
      <c r="A124" s="2" t="s">
        <v>942</v>
      </c>
      <c r="B124" s="1150" t="s">
        <v>636</v>
      </c>
      <c r="C124" s="1150"/>
      <c r="D124" s="1150"/>
      <c r="E124" s="67"/>
    </row>
    <row r="125" spans="1:5" s="28" customFormat="1">
      <c r="A125" s="132"/>
      <c r="B125" s="133"/>
      <c r="C125" s="133"/>
      <c r="D125" s="133"/>
      <c r="E125" s="134"/>
    </row>
    <row r="126" spans="1:5">
      <c r="A126" s="2" t="s">
        <v>942</v>
      </c>
      <c r="B126" s="1150" t="s">
        <v>637</v>
      </c>
      <c r="C126" s="1150"/>
      <c r="D126" s="1150"/>
      <c r="E126" s="778" t="s">
        <v>1081</v>
      </c>
    </row>
    <row r="127" spans="1:5">
      <c r="A127" s="2" t="s">
        <v>942</v>
      </c>
      <c r="B127" s="1150" t="s">
        <v>511</v>
      </c>
      <c r="C127" s="1150"/>
      <c r="D127" s="1150"/>
      <c r="E127" s="778"/>
    </row>
    <row r="128" spans="1:5">
      <c r="A128" s="2" t="s">
        <v>942</v>
      </c>
      <c r="B128" s="1150" t="s">
        <v>512</v>
      </c>
      <c r="C128" s="1150"/>
      <c r="D128" s="1150"/>
      <c r="E128" s="778" t="s">
        <v>1081</v>
      </c>
    </row>
    <row r="129" spans="1:5">
      <c r="A129" s="2" t="s">
        <v>942</v>
      </c>
      <c r="B129" s="1150" t="s">
        <v>513</v>
      </c>
      <c r="C129" s="1150"/>
      <c r="D129" s="1150"/>
      <c r="E129" s="778"/>
    </row>
    <row r="130" spans="1:5">
      <c r="A130" s="2" t="s">
        <v>942</v>
      </c>
      <c r="B130" s="1142" t="s">
        <v>581</v>
      </c>
      <c r="C130" s="1143"/>
      <c r="D130" s="1144"/>
      <c r="E130" s="940"/>
    </row>
    <row r="131" spans="1:5">
      <c r="A131" s="2"/>
      <c r="B131" s="1145"/>
      <c r="C131" s="1146"/>
      <c r="D131" s="1146"/>
      <c r="E131" s="50"/>
    </row>
    <row r="133" spans="1:5">
      <c r="A133" s="2" t="s">
        <v>943</v>
      </c>
      <c r="B133" s="1147" t="s">
        <v>514</v>
      </c>
      <c r="C133" s="1147"/>
    </row>
    <row r="134" spans="1:5">
      <c r="A134" s="2" t="s">
        <v>943</v>
      </c>
      <c r="B134" s="1147" t="s">
        <v>785</v>
      </c>
      <c r="C134" s="1148"/>
    </row>
    <row r="135" spans="1:5">
      <c r="A135" s="2" t="s">
        <v>943</v>
      </c>
      <c r="B135" s="1150" t="s">
        <v>515</v>
      </c>
      <c r="C135" s="1150"/>
      <c r="D135" s="1150"/>
      <c r="E135" s="778" t="s">
        <v>1081</v>
      </c>
    </row>
    <row r="136" spans="1:5">
      <c r="A136" s="2" t="s">
        <v>943</v>
      </c>
      <c r="B136" s="1150" t="s">
        <v>516</v>
      </c>
      <c r="C136" s="1150"/>
      <c r="D136" s="1150"/>
      <c r="E136" s="778" t="s">
        <v>1081</v>
      </c>
    </row>
    <row r="137" spans="1:5">
      <c r="A137" s="2" t="s">
        <v>943</v>
      </c>
      <c r="B137" s="1150" t="s">
        <v>517</v>
      </c>
      <c r="C137" s="1150"/>
      <c r="D137" s="1150"/>
      <c r="E137" s="778" t="s">
        <v>1081</v>
      </c>
    </row>
    <row r="138" spans="1:5">
      <c r="A138" s="2" t="s">
        <v>943</v>
      </c>
      <c r="B138" s="1150" t="s">
        <v>518</v>
      </c>
      <c r="C138" s="1150"/>
      <c r="D138" s="1150"/>
      <c r="E138" s="778" t="s">
        <v>1081</v>
      </c>
    </row>
    <row r="139" spans="1:5">
      <c r="A139" s="2" t="s">
        <v>943</v>
      </c>
      <c r="B139" s="1150" t="s">
        <v>131</v>
      </c>
      <c r="C139" s="1150"/>
      <c r="D139" s="1150"/>
      <c r="E139" s="778" t="s">
        <v>1081</v>
      </c>
    </row>
    <row r="140" spans="1:5">
      <c r="A140" s="2" t="s">
        <v>943</v>
      </c>
      <c r="B140" s="1150" t="s">
        <v>519</v>
      </c>
      <c r="C140" s="1150"/>
      <c r="D140" s="1150"/>
      <c r="E140" s="778"/>
    </row>
    <row r="141" spans="1:5">
      <c r="A141" s="2" t="s">
        <v>943</v>
      </c>
      <c r="B141" s="1150" t="s">
        <v>520</v>
      </c>
      <c r="C141" s="1150"/>
      <c r="D141" s="1150"/>
      <c r="E141" s="778"/>
    </row>
    <row r="142" spans="1:5">
      <c r="A142" s="2" t="s">
        <v>943</v>
      </c>
      <c r="B142" s="1142" t="s">
        <v>581</v>
      </c>
      <c r="C142" s="1143"/>
      <c r="D142" s="1144"/>
      <c r="E142" s="940"/>
    </row>
    <row r="143" spans="1:5">
      <c r="A143" s="2"/>
      <c r="B143" s="1145"/>
      <c r="C143" s="1146"/>
      <c r="D143" s="1146"/>
      <c r="E143" s="50"/>
    </row>
    <row r="145" spans="1:6">
      <c r="A145" s="2" t="s">
        <v>944</v>
      </c>
      <c r="B145" s="1147" t="s">
        <v>25</v>
      </c>
      <c r="C145" s="1148"/>
      <c r="D145" s="1148"/>
      <c r="E145" s="1148"/>
      <c r="F145" s="1148"/>
    </row>
    <row r="146" spans="1:6">
      <c r="A146" s="2" t="s">
        <v>944</v>
      </c>
      <c r="B146" s="1149"/>
      <c r="C146" s="1149"/>
      <c r="D146" s="135" t="s">
        <v>521</v>
      </c>
      <c r="E146" s="135" t="s">
        <v>522</v>
      </c>
    </row>
    <row r="147" spans="1:6">
      <c r="A147" s="2" t="s">
        <v>944</v>
      </c>
      <c r="B147" s="1139" t="s">
        <v>523</v>
      </c>
      <c r="C147" s="1139"/>
      <c r="D147" s="945" t="s">
        <v>1081</v>
      </c>
      <c r="E147" s="23"/>
    </row>
    <row r="148" spans="1:6">
      <c r="A148" s="2" t="s">
        <v>944</v>
      </c>
      <c r="B148" s="1139" t="s">
        <v>524</v>
      </c>
      <c r="C148" s="1139"/>
      <c r="D148" s="945" t="s">
        <v>1081</v>
      </c>
      <c r="E148" s="23"/>
    </row>
    <row r="149" spans="1:6">
      <c r="A149" s="2" t="s">
        <v>944</v>
      </c>
      <c r="B149" s="1139" t="s">
        <v>525</v>
      </c>
      <c r="C149" s="1139"/>
      <c r="D149" s="945" t="s">
        <v>1081</v>
      </c>
      <c r="E149" s="23"/>
    </row>
    <row r="150" spans="1:6">
      <c r="A150" s="2" t="s">
        <v>944</v>
      </c>
      <c r="B150" s="1139" t="s">
        <v>526</v>
      </c>
      <c r="C150" s="1139"/>
      <c r="D150" s="945"/>
      <c r="E150" s="23"/>
    </row>
    <row r="151" spans="1:6">
      <c r="A151" s="2" t="s">
        <v>944</v>
      </c>
      <c r="B151" s="1139" t="s">
        <v>527</v>
      </c>
      <c r="C151" s="1139"/>
      <c r="D151" s="945"/>
      <c r="E151" s="23"/>
    </row>
    <row r="152" spans="1:6">
      <c r="A152" s="2" t="s">
        <v>944</v>
      </c>
      <c r="B152" s="1139" t="s">
        <v>528</v>
      </c>
      <c r="C152" s="1139"/>
      <c r="D152" s="945"/>
      <c r="E152" s="115"/>
    </row>
    <row r="153" spans="1:6">
      <c r="A153" s="2" t="s">
        <v>944</v>
      </c>
      <c r="B153" s="1139" t="s">
        <v>529</v>
      </c>
      <c r="C153" s="1139"/>
      <c r="D153" s="945" t="s">
        <v>1081</v>
      </c>
      <c r="E153" s="23"/>
    </row>
    <row r="154" spans="1:6">
      <c r="A154" s="2" t="s">
        <v>944</v>
      </c>
      <c r="B154" s="1139" t="s">
        <v>826</v>
      </c>
      <c r="C154" s="1139"/>
      <c r="D154" s="945"/>
      <c r="E154" s="945" t="s">
        <v>1081</v>
      </c>
    </row>
    <row r="155" spans="1:6">
      <c r="A155" s="2" t="s">
        <v>944</v>
      </c>
      <c r="B155" s="1139" t="s">
        <v>530</v>
      </c>
      <c r="C155" s="1139"/>
      <c r="D155" s="945" t="s">
        <v>1081</v>
      </c>
      <c r="E155" s="23"/>
    </row>
    <row r="156" spans="1:6">
      <c r="A156" s="2" t="s">
        <v>944</v>
      </c>
      <c r="B156" s="1139" t="s">
        <v>531</v>
      </c>
      <c r="C156" s="1139"/>
      <c r="D156" s="945"/>
      <c r="E156" s="23"/>
    </row>
    <row r="157" spans="1:6">
      <c r="A157" s="2" t="s">
        <v>944</v>
      </c>
      <c r="B157" s="1139" t="s">
        <v>532</v>
      </c>
      <c r="C157" s="1139"/>
      <c r="D157" s="945" t="s">
        <v>1081</v>
      </c>
      <c r="E157" s="23"/>
    </row>
    <row r="159" spans="1:6" ht="55.5" customHeight="1">
      <c r="A159" s="177" t="s">
        <v>1034</v>
      </c>
      <c r="B159" s="1140" t="s">
        <v>1035</v>
      </c>
      <c r="C159" s="1141"/>
      <c r="D159" s="1141"/>
      <c r="E159" s="1141"/>
    </row>
    <row r="160" spans="1:6">
      <c r="B160" s="1115"/>
      <c r="C160" s="1115"/>
      <c r="D160" s="1115"/>
      <c r="E160" s="1115"/>
    </row>
    <row r="161" spans="2:5">
      <c r="B161" s="1115"/>
      <c r="C161" s="1115"/>
      <c r="D161" s="1115"/>
      <c r="E161" s="1115"/>
    </row>
    <row r="162" spans="2:5">
      <c r="B162" s="1115"/>
      <c r="C162" s="1115"/>
      <c r="D162" s="1115"/>
      <c r="E162" s="1115"/>
    </row>
    <row r="163" spans="2:5">
      <c r="B163" s="1115"/>
      <c r="C163" s="1115"/>
      <c r="D163" s="1115"/>
      <c r="E163" s="1115"/>
    </row>
  </sheetData>
  <sheetProtection password="CA0F" sheet="1" objects="1" scenarios="1"/>
  <mergeCells count="107">
    <mergeCell ref="B159:E159"/>
    <mergeCell ref="B160:E163"/>
    <mergeCell ref="C56:F56"/>
    <mergeCell ref="B61:E61"/>
    <mergeCell ref="B63:E63"/>
    <mergeCell ref="B146:C146"/>
    <mergeCell ref="B94:D94"/>
    <mergeCell ref="B95:D95"/>
    <mergeCell ref="B92:D92"/>
    <mergeCell ref="B93:D93"/>
    <mergeCell ref="B157:C157"/>
    <mergeCell ref="B151:C151"/>
    <mergeCell ref="B152:C152"/>
    <mergeCell ref="B153:C153"/>
    <mergeCell ref="B96:D96"/>
    <mergeCell ref="B98:F98"/>
    <mergeCell ref="B150:C150"/>
    <mergeCell ref="B155:C155"/>
    <mergeCell ref="B156:C156"/>
    <mergeCell ref="B99:D99"/>
    <mergeCell ref="B100:D100"/>
    <mergeCell ref="B154:C154"/>
    <mergeCell ref="B147:C147"/>
    <mergeCell ref="B148:C148"/>
    <mergeCell ref="B27:D27"/>
    <mergeCell ref="B28:D28"/>
    <mergeCell ref="B17:D17"/>
    <mergeCell ref="B18:D18"/>
    <mergeCell ref="B19:D19"/>
    <mergeCell ref="B20:D20"/>
    <mergeCell ref="B21:F21"/>
    <mergeCell ref="B22:D22"/>
    <mergeCell ref="A1:F1"/>
    <mergeCell ref="B14:D14"/>
    <mergeCell ref="B15:F15"/>
    <mergeCell ref="B16:D16"/>
    <mergeCell ref="B12:C12"/>
    <mergeCell ref="B9:F9"/>
    <mergeCell ref="B10:C10"/>
    <mergeCell ref="B11:C11"/>
    <mergeCell ref="B3:D3"/>
    <mergeCell ref="B4:F4"/>
    <mergeCell ref="B6:D6"/>
    <mergeCell ref="B7:D7"/>
    <mergeCell ref="B23:D23"/>
    <mergeCell ref="B24:D24"/>
    <mergeCell ref="B25:D25"/>
    <mergeCell ref="B26:F26"/>
    <mergeCell ref="B29:D29"/>
    <mergeCell ref="B62:E62"/>
    <mergeCell ref="B67:F67"/>
    <mergeCell ref="B31:F31"/>
    <mergeCell ref="B47:F47"/>
    <mergeCell ref="B60:E60"/>
    <mergeCell ref="B65:F65"/>
    <mergeCell ref="B72:E72"/>
    <mergeCell ref="B76:E76"/>
    <mergeCell ref="B68:D68"/>
    <mergeCell ref="B69:D69"/>
    <mergeCell ref="B149:C149"/>
    <mergeCell ref="B101:D101"/>
    <mergeCell ref="B103:F103"/>
    <mergeCell ref="B91:D91"/>
    <mergeCell ref="B84:D84"/>
    <mergeCell ref="B88:F88"/>
    <mergeCell ref="B82:D82"/>
    <mergeCell ref="B83:D83"/>
    <mergeCell ref="B105:C105"/>
    <mergeCell ref="C104:D104"/>
    <mergeCell ref="B89:D89"/>
    <mergeCell ref="B90:D90"/>
    <mergeCell ref="B133:C133"/>
    <mergeCell ref="B134:C134"/>
    <mergeCell ref="B141:D141"/>
    <mergeCell ref="B145:F145"/>
    <mergeCell ref="B142:D142"/>
    <mergeCell ref="B143:D143"/>
    <mergeCell ref="B135:D135"/>
    <mergeCell ref="B136:D136"/>
    <mergeCell ref="B137:D137"/>
    <mergeCell ref="B138:D138"/>
    <mergeCell ref="B139:D139"/>
    <mergeCell ref="B140:D140"/>
    <mergeCell ref="B80:D80"/>
    <mergeCell ref="B81:D81"/>
    <mergeCell ref="B70:D70"/>
    <mergeCell ref="B74:E74"/>
    <mergeCell ref="B78:F78"/>
    <mergeCell ref="B79:D79"/>
    <mergeCell ref="B109:C109"/>
    <mergeCell ref="B131:D131"/>
    <mergeCell ref="B127:D127"/>
    <mergeCell ref="B128:D128"/>
    <mergeCell ref="B129:D129"/>
    <mergeCell ref="B126:D126"/>
    <mergeCell ref="B110:C110"/>
    <mergeCell ref="B111:C111"/>
    <mergeCell ref="B115:C115"/>
    <mergeCell ref="B130:D130"/>
    <mergeCell ref="B121:D121"/>
    <mergeCell ref="B116:D116"/>
    <mergeCell ref="B117:D117"/>
    <mergeCell ref="B118:D118"/>
    <mergeCell ref="B119:D119"/>
    <mergeCell ref="B122:D122"/>
    <mergeCell ref="B123:D123"/>
    <mergeCell ref="B124:D124"/>
  </mergeCells>
  <phoneticPr fontId="0" type="noConversion"/>
  <pageMargins left="0.75" right="0.75" top="1" bottom="1" header="0.5" footer="0.5"/>
  <pageSetup orientation="portrait" r:id="rId1"/>
  <headerFooter alignWithMargins="0">
    <oddHeader>&amp;CCommon Data Set 2008-09</oddHeader>
    <oddFooter>&amp;A&amp;RPage &amp;P</oddFooter>
  </headerFooter>
  <drawing r:id="rId2"/>
</worksheet>
</file>

<file path=xl/worksheets/sheet27.xml><?xml version="1.0" encoding="utf-8"?>
<worksheet xmlns="http://schemas.openxmlformats.org/spreadsheetml/2006/main" xmlns:r="http://schemas.openxmlformats.org/officeDocument/2006/relationships">
  <sheetPr>
    <tabColor rgb="FFFFFF00"/>
  </sheetPr>
  <dimension ref="A1:K53"/>
  <sheetViews>
    <sheetView workbookViewId="0">
      <selection sqref="A1:K1"/>
    </sheetView>
  </sheetViews>
  <sheetFormatPr defaultRowHeight="12.75"/>
  <cols>
    <col min="1" max="2" width="3.85546875" customWidth="1"/>
    <col min="3" max="3" width="10.7109375" customWidth="1"/>
    <col min="4" max="11" width="9" customWidth="1"/>
  </cols>
  <sheetData>
    <row r="1" spans="1:11" ht="18">
      <c r="A1" s="1209" t="s">
        <v>1064</v>
      </c>
      <c r="B1" s="1209"/>
      <c r="C1" s="1209"/>
      <c r="D1" s="1209"/>
      <c r="E1" s="1209"/>
      <c r="F1" s="1209"/>
      <c r="G1" s="1209"/>
      <c r="H1" s="1209"/>
      <c r="I1" s="1209"/>
      <c r="J1" s="1209"/>
      <c r="K1" s="1209"/>
    </row>
    <row r="3" spans="1:11" ht="38.25" customHeight="1">
      <c r="A3" s="3" t="s">
        <v>54</v>
      </c>
      <c r="B3" s="1202" t="s">
        <v>7</v>
      </c>
      <c r="C3" s="1203"/>
      <c r="D3" s="1203"/>
      <c r="E3" s="1203"/>
      <c r="F3" s="1203"/>
      <c r="G3" s="1203"/>
      <c r="H3" s="1203"/>
      <c r="I3" s="1203"/>
      <c r="J3" s="1203"/>
      <c r="K3" s="1203"/>
    </row>
    <row r="4" spans="1:11" ht="66" customHeight="1">
      <c r="B4" s="1200" t="s">
        <v>552</v>
      </c>
      <c r="C4" s="1200"/>
      <c r="D4" s="1200"/>
      <c r="E4" s="1200"/>
      <c r="F4" s="1200"/>
      <c r="G4" s="1200"/>
      <c r="H4" s="1200"/>
      <c r="I4" s="1200"/>
      <c r="J4" s="1200"/>
      <c r="K4" s="1200"/>
    </row>
    <row r="5" spans="1:11" s="186" customFormat="1">
      <c r="B5" s="187"/>
      <c r="C5" s="188"/>
      <c r="D5" s="185"/>
      <c r="E5" s="185"/>
      <c r="F5" s="185"/>
      <c r="G5" s="185"/>
      <c r="H5" s="185"/>
      <c r="I5" s="189"/>
      <c r="J5" s="187" t="s">
        <v>742</v>
      </c>
      <c r="K5" s="187" t="s">
        <v>743</v>
      </c>
    </row>
    <row r="6" spans="1:11" s="183" customFormat="1" ht="55.5" customHeight="1">
      <c r="B6" s="184"/>
      <c r="C6" s="1200" t="s">
        <v>735</v>
      </c>
      <c r="D6" s="1200"/>
      <c r="E6" s="1200"/>
      <c r="F6" s="1200"/>
      <c r="G6" s="1200"/>
      <c r="H6" s="1200"/>
      <c r="I6" s="1200"/>
      <c r="J6" s="190" t="s">
        <v>744</v>
      </c>
      <c r="K6" s="190" t="s">
        <v>745</v>
      </c>
    </row>
    <row r="7" spans="1:11" s="183" customFormat="1" ht="46.5" customHeight="1">
      <c r="B7" s="184"/>
      <c r="C7" s="1200" t="s">
        <v>736</v>
      </c>
      <c r="D7" s="1200"/>
      <c r="E7" s="1200"/>
      <c r="F7" s="1200"/>
      <c r="G7" s="1200"/>
      <c r="H7" s="1200"/>
      <c r="I7" s="1200"/>
      <c r="J7" s="190" t="s">
        <v>744</v>
      </c>
      <c r="K7" s="190" t="s">
        <v>159</v>
      </c>
    </row>
    <row r="8" spans="1:11" s="183" customFormat="1" ht="24.75" customHeight="1">
      <c r="B8" s="184"/>
      <c r="C8" s="1200" t="s">
        <v>737</v>
      </c>
      <c r="D8" s="1200"/>
      <c r="E8" s="1200"/>
      <c r="F8" s="1200"/>
      <c r="G8" s="1200"/>
      <c r="H8" s="1200"/>
      <c r="I8" s="1200"/>
      <c r="J8" s="190" t="s">
        <v>744</v>
      </c>
      <c r="K8" s="190" t="s">
        <v>746</v>
      </c>
    </row>
    <row r="9" spans="1:11" s="183" customFormat="1" ht="25.5" customHeight="1">
      <c r="B9" s="184"/>
      <c r="C9" s="1200" t="s">
        <v>738</v>
      </c>
      <c r="D9" s="1200"/>
      <c r="E9" s="1200"/>
      <c r="F9" s="1200"/>
      <c r="G9" s="1200"/>
      <c r="H9" s="1200"/>
      <c r="I9" s="1200"/>
      <c r="J9" s="190" t="s">
        <v>744</v>
      </c>
      <c r="K9" s="190" t="s">
        <v>744</v>
      </c>
    </row>
    <row r="10" spans="1:11" s="183" customFormat="1">
      <c r="B10" s="184"/>
      <c r="C10" s="1200" t="s">
        <v>739</v>
      </c>
      <c r="D10" s="1200"/>
      <c r="E10" s="1200"/>
      <c r="F10" s="1200"/>
      <c r="G10" s="1200"/>
      <c r="H10" s="1200"/>
      <c r="I10" s="1200"/>
      <c r="J10" s="190" t="s">
        <v>746</v>
      </c>
      <c r="K10" s="190" t="s">
        <v>744</v>
      </c>
    </row>
    <row r="11" spans="1:11" s="183" customFormat="1">
      <c r="B11" s="184"/>
      <c r="C11" s="1200" t="s">
        <v>740</v>
      </c>
      <c r="D11" s="1200"/>
      <c r="E11" s="1200"/>
      <c r="F11" s="1200"/>
      <c r="G11" s="1200"/>
      <c r="H11" s="1200"/>
      <c r="I11" s="1200"/>
      <c r="J11" s="190" t="s">
        <v>744</v>
      </c>
      <c r="K11" s="190" t="s">
        <v>744</v>
      </c>
    </row>
    <row r="12" spans="1:11" s="183" customFormat="1">
      <c r="B12" s="184"/>
      <c r="C12" s="1200" t="s">
        <v>741</v>
      </c>
      <c r="D12" s="1200"/>
      <c r="E12" s="1200"/>
      <c r="F12" s="1200"/>
      <c r="G12" s="1200"/>
      <c r="H12" s="1200"/>
      <c r="I12" s="1200"/>
      <c r="J12" s="190" t="s">
        <v>744</v>
      </c>
      <c r="K12" s="190" t="s">
        <v>746</v>
      </c>
    </row>
    <row r="13" spans="1:11" ht="12.75" customHeight="1">
      <c r="B13" s="140"/>
      <c r="C13" s="140"/>
      <c r="D13" s="140"/>
      <c r="E13" s="140"/>
      <c r="F13" s="140"/>
      <c r="G13" s="140"/>
      <c r="H13" s="140"/>
      <c r="I13" s="140"/>
      <c r="J13" s="140"/>
      <c r="K13" s="140"/>
    </row>
    <row r="14" spans="1:11" s="191" customFormat="1" ht="25.5" customHeight="1">
      <c r="B14" s="1204" t="s">
        <v>747</v>
      </c>
      <c r="C14" s="1205"/>
      <c r="D14" s="1205"/>
      <c r="E14" s="1205"/>
      <c r="F14" s="1205"/>
      <c r="G14" s="1205"/>
      <c r="H14" s="1205"/>
      <c r="I14" s="1205"/>
      <c r="J14" s="1205"/>
      <c r="K14" s="1205"/>
    </row>
    <row r="15" spans="1:11" s="191" customFormat="1" ht="49.5" customHeight="1">
      <c r="B15" s="1204" t="s">
        <v>748</v>
      </c>
      <c r="C15" s="1205"/>
      <c r="D15" s="1205"/>
      <c r="E15" s="1205"/>
      <c r="F15" s="1205"/>
      <c r="G15" s="1205"/>
      <c r="H15" s="1205"/>
      <c r="I15" s="1205"/>
      <c r="J15" s="1205"/>
      <c r="K15" s="1205"/>
    </row>
    <row r="16" spans="1:11" ht="25.5" customHeight="1">
      <c r="B16" s="1195" t="s">
        <v>749</v>
      </c>
      <c r="C16" s="1196"/>
      <c r="D16" s="1196"/>
      <c r="E16" s="1196"/>
      <c r="F16" s="1196"/>
      <c r="G16" s="1196"/>
      <c r="H16" s="1196"/>
      <c r="I16" s="1196"/>
      <c r="J16" s="1196"/>
      <c r="K16" s="1196"/>
    </row>
    <row r="17" spans="1:11" ht="64.5" customHeight="1">
      <c r="B17" s="1206" t="s">
        <v>8</v>
      </c>
      <c r="C17" s="1207"/>
      <c r="D17" s="1207"/>
      <c r="E17" s="1207"/>
      <c r="F17" s="1207"/>
      <c r="G17" s="1207"/>
      <c r="H17" s="1207"/>
      <c r="I17" s="1207"/>
      <c r="J17" s="1207"/>
      <c r="K17" s="1207"/>
    </row>
    <row r="18" spans="1:11" ht="12.75" customHeight="1">
      <c r="B18" s="1195" t="s">
        <v>502</v>
      </c>
      <c r="C18" s="1196"/>
      <c r="D18" s="1196"/>
      <c r="E18" s="1196"/>
      <c r="F18" s="1196"/>
      <c r="G18" s="1196"/>
      <c r="H18" s="1196"/>
      <c r="I18" s="1196"/>
      <c r="J18" s="1196"/>
      <c r="K18" s="1196"/>
    </row>
    <row r="19" spans="1:11" ht="12.75" customHeight="1">
      <c r="B19" s="1196"/>
      <c r="C19" s="1196"/>
      <c r="D19" s="1196"/>
      <c r="E19" s="1196"/>
      <c r="F19" s="1196"/>
      <c r="G19" s="1196"/>
      <c r="H19" s="1196"/>
      <c r="I19" s="1196"/>
      <c r="J19" s="1196"/>
      <c r="K19" s="1196"/>
    </row>
    <row r="20" spans="1:11">
      <c r="C20" s="117"/>
      <c r="D20" s="117"/>
      <c r="E20" s="117"/>
      <c r="F20" s="117"/>
      <c r="G20" s="117"/>
      <c r="H20" s="117"/>
      <c r="I20" s="117"/>
      <c r="J20" s="117"/>
      <c r="K20" s="117"/>
    </row>
    <row r="21" spans="1:11">
      <c r="A21" s="3" t="s">
        <v>54</v>
      </c>
      <c r="B21" s="1180"/>
      <c r="C21" s="1181"/>
      <c r="D21" s="1181"/>
      <c r="E21" s="1181"/>
      <c r="F21" s="1181"/>
      <c r="G21" s="1181"/>
      <c r="H21" s="1182"/>
      <c r="I21" s="135" t="s">
        <v>26</v>
      </c>
      <c r="J21" s="135" t="s">
        <v>27</v>
      </c>
      <c r="K21" s="135" t="s">
        <v>844</v>
      </c>
    </row>
    <row r="22" spans="1:11">
      <c r="A22" s="3" t="s">
        <v>54</v>
      </c>
      <c r="B22" s="136" t="s">
        <v>28</v>
      </c>
      <c r="C22" s="984" t="s">
        <v>29</v>
      </c>
      <c r="D22" s="984"/>
      <c r="E22" s="984"/>
      <c r="F22" s="984"/>
      <c r="G22" s="984"/>
      <c r="H22" s="985"/>
      <c r="I22" s="587">
        <v>188</v>
      </c>
      <c r="J22" s="588">
        <v>105</v>
      </c>
      <c r="K22" s="588">
        <f>I22+J22</f>
        <v>293</v>
      </c>
    </row>
    <row r="23" spans="1:11">
      <c r="A23" s="3" t="s">
        <v>54</v>
      </c>
      <c r="B23" s="136" t="s">
        <v>30</v>
      </c>
      <c r="C23" s="984" t="s">
        <v>31</v>
      </c>
      <c r="D23" s="984"/>
      <c r="E23" s="984"/>
      <c r="F23" s="984"/>
      <c r="G23" s="984"/>
      <c r="H23" s="985"/>
      <c r="I23" s="587">
        <v>21</v>
      </c>
      <c r="J23" s="588">
        <v>6</v>
      </c>
      <c r="K23" s="588">
        <f t="shared" ref="K23:K31" si="0">I23+J23</f>
        <v>27</v>
      </c>
    </row>
    <row r="24" spans="1:11">
      <c r="A24" s="3" t="s">
        <v>54</v>
      </c>
      <c r="B24" s="136" t="s">
        <v>32</v>
      </c>
      <c r="C24" s="984" t="s">
        <v>33</v>
      </c>
      <c r="D24" s="984"/>
      <c r="E24" s="984"/>
      <c r="F24" s="984"/>
      <c r="G24" s="984"/>
      <c r="H24" s="985"/>
      <c r="I24" s="587">
        <v>79</v>
      </c>
      <c r="J24" s="588">
        <v>64</v>
      </c>
      <c r="K24" s="588">
        <f t="shared" si="0"/>
        <v>143</v>
      </c>
    </row>
    <row r="25" spans="1:11">
      <c r="A25" s="3" t="s">
        <v>54</v>
      </c>
      <c r="B25" s="136" t="s">
        <v>34</v>
      </c>
      <c r="C25" s="984" t="s">
        <v>35</v>
      </c>
      <c r="D25" s="984"/>
      <c r="E25" s="984"/>
      <c r="F25" s="984"/>
      <c r="G25" s="984"/>
      <c r="H25" s="985"/>
      <c r="I25" s="587">
        <v>109</v>
      </c>
      <c r="J25" s="588">
        <v>41</v>
      </c>
      <c r="K25" s="588">
        <f t="shared" si="0"/>
        <v>150</v>
      </c>
    </row>
    <row r="26" spans="1:11" ht="14.25" customHeight="1">
      <c r="A26" s="3" t="s">
        <v>54</v>
      </c>
      <c r="B26" s="136" t="s">
        <v>36</v>
      </c>
      <c r="C26" s="984" t="s">
        <v>37</v>
      </c>
      <c r="D26" s="984"/>
      <c r="E26" s="984"/>
      <c r="F26" s="984"/>
      <c r="G26" s="984"/>
      <c r="H26" s="985"/>
      <c r="I26" s="587">
        <v>4</v>
      </c>
      <c r="J26" s="588">
        <v>2</v>
      </c>
      <c r="K26" s="588">
        <f t="shared" si="0"/>
        <v>6</v>
      </c>
    </row>
    <row r="27" spans="1:11" ht="25.5" customHeight="1">
      <c r="A27" s="3" t="s">
        <v>54</v>
      </c>
      <c r="B27" s="137" t="s">
        <v>38</v>
      </c>
      <c r="C27" s="1198" t="s">
        <v>9</v>
      </c>
      <c r="D27" s="1198"/>
      <c r="E27" s="1198"/>
      <c r="F27" s="1198"/>
      <c r="G27" s="1198"/>
      <c r="H27" s="1199"/>
      <c r="I27" s="587">
        <v>147</v>
      </c>
      <c r="J27" s="588">
        <v>27</v>
      </c>
      <c r="K27" s="588">
        <f t="shared" si="0"/>
        <v>174</v>
      </c>
    </row>
    <row r="28" spans="1:11" ht="26.25" customHeight="1">
      <c r="A28" s="3" t="s">
        <v>54</v>
      </c>
      <c r="B28" s="137" t="s">
        <v>39</v>
      </c>
      <c r="C28" s="984" t="s">
        <v>40</v>
      </c>
      <c r="D28" s="984"/>
      <c r="E28" s="984"/>
      <c r="F28" s="984"/>
      <c r="G28" s="984"/>
      <c r="H28" s="985"/>
      <c r="I28" s="587">
        <v>39</v>
      </c>
      <c r="J28" s="588">
        <v>52</v>
      </c>
      <c r="K28" s="588">
        <f t="shared" si="0"/>
        <v>91</v>
      </c>
    </row>
    <row r="29" spans="1:11">
      <c r="A29" s="3" t="s">
        <v>54</v>
      </c>
      <c r="B29" s="136" t="s">
        <v>41</v>
      </c>
      <c r="C29" s="984" t="s">
        <v>42</v>
      </c>
      <c r="D29" s="984"/>
      <c r="E29" s="984"/>
      <c r="F29" s="984"/>
      <c r="G29" s="984"/>
      <c r="H29" s="985"/>
      <c r="I29" s="587">
        <v>2</v>
      </c>
      <c r="J29" s="588">
        <v>24</v>
      </c>
      <c r="K29" s="588">
        <f t="shared" si="0"/>
        <v>26</v>
      </c>
    </row>
    <row r="30" spans="1:11" ht="25.5" customHeight="1">
      <c r="A30" s="3" t="s">
        <v>54</v>
      </c>
      <c r="B30" s="136" t="s">
        <v>43</v>
      </c>
      <c r="C30" s="984" t="s">
        <v>990</v>
      </c>
      <c r="D30" s="984"/>
      <c r="E30" s="984"/>
      <c r="F30" s="984"/>
      <c r="G30" s="984"/>
      <c r="H30" s="985"/>
      <c r="I30" s="587">
        <v>0</v>
      </c>
      <c r="J30" s="588">
        <v>2</v>
      </c>
      <c r="K30" s="588">
        <f t="shared" si="0"/>
        <v>2</v>
      </c>
    </row>
    <row r="31" spans="1:11" ht="25.5" customHeight="1">
      <c r="A31" s="3" t="s">
        <v>54</v>
      </c>
      <c r="B31" s="174" t="s">
        <v>73</v>
      </c>
      <c r="C31" s="1120" t="s">
        <v>750</v>
      </c>
      <c r="D31" s="1120"/>
      <c r="E31" s="1120"/>
      <c r="F31" s="1120"/>
      <c r="G31" s="1120"/>
      <c r="H31" s="1120"/>
      <c r="I31" s="587">
        <v>0</v>
      </c>
      <c r="J31" s="588">
        <v>0</v>
      </c>
      <c r="K31" s="588">
        <f t="shared" si="0"/>
        <v>0</v>
      </c>
    </row>
    <row r="33" spans="1:11">
      <c r="A33" s="3" t="s">
        <v>55</v>
      </c>
      <c r="B33" s="1191" t="s">
        <v>57</v>
      </c>
      <c r="C33" s="1148"/>
      <c r="D33" s="1148"/>
      <c r="E33" s="1148"/>
      <c r="F33" s="1148"/>
      <c r="G33" s="1148"/>
      <c r="H33" s="1148"/>
      <c r="I33" s="1148"/>
      <c r="J33" s="1148"/>
      <c r="K33" s="1148"/>
    </row>
    <row r="34" spans="1:11" ht="64.5" customHeight="1">
      <c r="B34" s="989" t="s">
        <v>10</v>
      </c>
      <c r="C34" s="989"/>
      <c r="D34" s="989"/>
      <c r="E34" s="989"/>
      <c r="F34" s="989"/>
      <c r="G34" s="989"/>
      <c r="H34" s="989"/>
      <c r="I34" s="989"/>
      <c r="J34" s="989"/>
      <c r="K34" s="989"/>
    </row>
    <row r="35" spans="1:11">
      <c r="B35" s="6"/>
      <c r="C35" s="6"/>
      <c r="D35" s="6"/>
      <c r="E35" s="6"/>
      <c r="F35" s="6"/>
      <c r="G35" s="6"/>
      <c r="H35" s="6"/>
      <c r="I35" s="6"/>
      <c r="J35" s="6"/>
      <c r="K35" s="6"/>
    </row>
    <row r="36" spans="1:11" s="166" customFormat="1">
      <c r="A36" s="63" t="s">
        <v>55</v>
      </c>
      <c r="B36" s="1197" t="s">
        <v>11</v>
      </c>
      <c r="C36" s="1197"/>
      <c r="D36" s="1197"/>
      <c r="E36" s="1197"/>
      <c r="F36" s="1197"/>
      <c r="G36" s="881">
        <f>J36/J37</f>
        <v>12.411061285500747</v>
      </c>
      <c r="H36" s="884" t="s">
        <v>74</v>
      </c>
      <c r="I36" s="192" t="s">
        <v>751</v>
      </c>
      <c r="J36" s="882">
        <f>'B CAS'!G12+('B CAS'!H12/3)</f>
        <v>2767.6666666666665</v>
      </c>
      <c r="K36" s="192" t="s">
        <v>752</v>
      </c>
    </row>
    <row r="37" spans="1:11" s="166" customFormat="1">
      <c r="I37" s="193" t="s">
        <v>753</v>
      </c>
      <c r="J37" s="883">
        <f>I22+(J22/3)</f>
        <v>223</v>
      </c>
      <c r="K37" s="192" t="s">
        <v>75</v>
      </c>
    </row>
    <row r="38" spans="1:11" ht="16.5" customHeight="1">
      <c r="A38" s="3" t="s">
        <v>56</v>
      </c>
      <c r="B38" s="1191" t="s">
        <v>44</v>
      </c>
      <c r="C38" s="1148"/>
      <c r="D38" s="1148"/>
      <c r="E38" s="1148"/>
      <c r="F38" s="1148"/>
      <c r="G38" s="1148"/>
      <c r="H38" s="1148"/>
      <c r="I38" s="1148"/>
      <c r="J38" s="1148"/>
      <c r="K38" s="1148"/>
    </row>
    <row r="39" spans="1:11" ht="27" customHeight="1">
      <c r="A39" s="3"/>
      <c r="B39" s="1134" t="s">
        <v>12</v>
      </c>
      <c r="C39" s="989"/>
      <c r="D39" s="989"/>
      <c r="E39" s="989"/>
      <c r="F39" s="989"/>
      <c r="G39" s="989"/>
      <c r="H39" s="989"/>
      <c r="I39" s="989"/>
      <c r="J39" s="989"/>
      <c r="K39" s="989"/>
    </row>
    <row r="40" spans="1:11" ht="115.5" customHeight="1">
      <c r="A40" s="3"/>
      <c r="B40" s="1192" t="s">
        <v>533</v>
      </c>
      <c r="C40" s="989"/>
      <c r="D40" s="989"/>
      <c r="E40" s="989"/>
      <c r="F40" s="989"/>
      <c r="G40" s="989"/>
      <c r="H40" s="989"/>
      <c r="I40" s="989"/>
      <c r="J40" s="989"/>
      <c r="K40" s="989"/>
    </row>
    <row r="41" spans="1:11" ht="93" customHeight="1">
      <c r="A41" s="3"/>
      <c r="B41" s="1192" t="s">
        <v>534</v>
      </c>
      <c r="C41" s="1134"/>
      <c r="D41" s="1134"/>
      <c r="E41" s="1134"/>
      <c r="F41" s="1134"/>
      <c r="G41" s="1134"/>
      <c r="H41" s="1134"/>
      <c r="I41" s="1134"/>
      <c r="J41" s="1134"/>
      <c r="K41" s="1134"/>
    </row>
    <row r="42" spans="1:11" ht="68.25" customHeight="1">
      <c r="A42" s="3"/>
      <c r="B42" s="1134" t="s">
        <v>13</v>
      </c>
      <c r="C42" s="989"/>
      <c r="D42" s="989"/>
      <c r="E42" s="989"/>
      <c r="F42" s="989"/>
      <c r="G42" s="989"/>
      <c r="H42" s="989"/>
      <c r="I42" s="989"/>
      <c r="J42" s="989"/>
      <c r="K42" s="989"/>
    </row>
    <row r="43" spans="1:11">
      <c r="A43" s="3"/>
      <c r="B43" s="139"/>
      <c r="C43" s="139"/>
      <c r="D43" s="139"/>
      <c r="E43" s="139"/>
      <c r="F43" s="139"/>
      <c r="G43" s="139"/>
      <c r="H43" s="139"/>
      <c r="I43" s="139"/>
      <c r="J43" s="139"/>
      <c r="K43" s="139"/>
    </row>
    <row r="44" spans="1:11">
      <c r="A44" s="3" t="s">
        <v>56</v>
      </c>
      <c r="B44" s="1193" t="s">
        <v>1020</v>
      </c>
      <c r="C44" s="1194"/>
      <c r="D44" s="1194"/>
      <c r="E44" s="1194"/>
      <c r="F44" s="1194"/>
      <c r="G44" s="1194"/>
      <c r="H44" s="1194"/>
      <c r="I44" s="1194"/>
      <c r="J44" s="1194"/>
      <c r="K44" s="1194"/>
    </row>
    <row r="46" spans="1:11">
      <c r="A46" s="3" t="s">
        <v>56</v>
      </c>
      <c r="B46" s="1188" t="s">
        <v>1021</v>
      </c>
      <c r="C46" s="1188"/>
      <c r="D46" s="1188"/>
      <c r="E46" s="1188"/>
      <c r="F46" s="1188"/>
      <c r="G46" s="1188"/>
      <c r="H46" s="1188"/>
      <c r="I46" s="1188"/>
      <c r="J46" s="1188"/>
      <c r="K46" s="1188"/>
    </row>
    <row r="47" spans="1:11" ht="12.75" customHeight="1">
      <c r="A47" s="3" t="s">
        <v>56</v>
      </c>
      <c r="B47" s="1189" t="s">
        <v>45</v>
      </c>
      <c r="C47" s="1189"/>
      <c r="D47" s="138" t="s">
        <v>46</v>
      </c>
      <c r="E47" s="138" t="s">
        <v>47</v>
      </c>
      <c r="F47" s="138" t="s">
        <v>48</v>
      </c>
      <c r="G47" s="138" t="s">
        <v>49</v>
      </c>
      <c r="H47" s="138" t="s">
        <v>50</v>
      </c>
      <c r="I47" s="138" t="s">
        <v>51</v>
      </c>
      <c r="J47" s="138" t="s">
        <v>52</v>
      </c>
      <c r="K47" s="138" t="s">
        <v>844</v>
      </c>
    </row>
    <row r="48" spans="1:11">
      <c r="A48" s="3" t="s">
        <v>56</v>
      </c>
      <c r="B48" s="1189"/>
      <c r="C48" s="1189"/>
      <c r="D48" s="311">
        <v>104</v>
      </c>
      <c r="E48" s="311">
        <v>197</v>
      </c>
      <c r="F48" s="311">
        <v>175</v>
      </c>
      <c r="G48" s="311">
        <v>55</v>
      </c>
      <c r="H48" s="311">
        <v>34</v>
      </c>
      <c r="I48" s="311">
        <v>9</v>
      </c>
      <c r="J48" s="311">
        <v>7</v>
      </c>
      <c r="K48" s="311">
        <f>SUM(D48:J48)</f>
        <v>581</v>
      </c>
    </row>
    <row r="49" spans="1:11">
      <c r="B49" s="1190"/>
      <c r="C49" s="1190"/>
      <c r="D49" s="278"/>
      <c r="E49" s="278"/>
      <c r="F49" s="278"/>
      <c r="G49" s="278"/>
      <c r="H49" s="278"/>
      <c r="I49" s="278"/>
      <c r="J49" s="278"/>
      <c r="K49" s="278"/>
    </row>
    <row r="50" spans="1:11" ht="12.75" customHeight="1">
      <c r="A50" s="3" t="s">
        <v>56</v>
      </c>
      <c r="B50" s="1189" t="s">
        <v>53</v>
      </c>
      <c r="C50" s="1189"/>
      <c r="D50" s="138" t="s">
        <v>46</v>
      </c>
      <c r="E50" s="138" t="s">
        <v>47</v>
      </c>
      <c r="F50" s="138" t="s">
        <v>48</v>
      </c>
      <c r="G50" s="138" t="s">
        <v>49</v>
      </c>
      <c r="H50" s="138" t="s">
        <v>50</v>
      </c>
      <c r="I50" s="138" t="s">
        <v>51</v>
      </c>
      <c r="J50" s="138" t="s">
        <v>52</v>
      </c>
      <c r="K50" s="138" t="s">
        <v>844</v>
      </c>
    </row>
    <row r="51" spans="1:11">
      <c r="A51" s="3" t="s">
        <v>56</v>
      </c>
      <c r="B51" s="1189"/>
      <c r="C51" s="1189"/>
      <c r="D51" s="311">
        <v>10</v>
      </c>
      <c r="E51" s="311">
        <v>54</v>
      </c>
      <c r="F51" s="311">
        <v>39</v>
      </c>
      <c r="G51" s="311">
        <v>7</v>
      </c>
      <c r="H51" s="311">
        <v>6</v>
      </c>
      <c r="I51" s="311"/>
      <c r="J51" s="311"/>
      <c r="K51" s="311">
        <f>SUM(D51:J51)</f>
        <v>116</v>
      </c>
    </row>
    <row r="52" spans="1:11">
      <c r="B52" s="278"/>
      <c r="C52" s="278"/>
      <c r="D52" s="278"/>
      <c r="E52" s="278"/>
      <c r="F52" s="278"/>
      <c r="G52" s="278"/>
      <c r="H52" s="278"/>
      <c r="I52" s="278"/>
      <c r="J52" s="278"/>
      <c r="K52" s="278"/>
    </row>
    <row r="53" spans="1:11">
      <c r="A53" s="272" t="s">
        <v>1073</v>
      </c>
      <c r="B53" s="1201" t="s">
        <v>1072</v>
      </c>
      <c r="C53" s="1099"/>
      <c r="D53" s="1099"/>
      <c r="E53" s="312">
        <v>22</v>
      </c>
      <c r="F53" s="278"/>
      <c r="G53" s="278"/>
      <c r="H53" s="278"/>
      <c r="I53" s="278"/>
      <c r="J53" s="278"/>
      <c r="K53" s="278"/>
    </row>
  </sheetData>
  <sheetProtection password="CA0F" sheet="1" objects="1" scenarios="1"/>
  <mergeCells count="41">
    <mergeCell ref="C8:I8"/>
    <mergeCell ref="B53:D53"/>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6:K46"/>
    <mergeCell ref="B47:C48"/>
    <mergeCell ref="B49:C49"/>
    <mergeCell ref="B50:C51"/>
    <mergeCell ref="B38:K38"/>
    <mergeCell ref="B39:K39"/>
    <mergeCell ref="B40:K40"/>
    <mergeCell ref="B41:K41"/>
    <mergeCell ref="B42:K42"/>
    <mergeCell ref="B44:K44"/>
  </mergeCells>
  <pageMargins left="0.75" right="0.75" top="1" bottom="1" header="0.5" footer="0.5"/>
  <pageSetup orientation="portrait" r:id="rId1"/>
  <headerFooter alignWithMargins="0">
    <oddHeader>&amp;CCommon Data Set 2008-09</oddHeader>
    <oddFooter>&amp;A&amp;RPage &amp;P</oddFooter>
  </headerFooter>
  <drawing r:id="rId2"/>
</worksheet>
</file>

<file path=xl/worksheets/sheet28.xml><?xml version="1.0" encoding="utf-8"?>
<worksheet xmlns="http://schemas.openxmlformats.org/spreadsheetml/2006/main" xmlns:r="http://schemas.openxmlformats.org/officeDocument/2006/relationships">
  <sheetPr>
    <tabColor rgb="FF00B0F0"/>
  </sheetPr>
  <dimension ref="A1:K53"/>
  <sheetViews>
    <sheetView workbookViewId="0">
      <selection sqref="A1:K1"/>
    </sheetView>
  </sheetViews>
  <sheetFormatPr defaultRowHeight="12.75"/>
  <cols>
    <col min="1" max="2" width="3.85546875" customWidth="1"/>
    <col min="3" max="3" width="10.7109375" customWidth="1"/>
    <col min="4" max="11" width="9" customWidth="1"/>
  </cols>
  <sheetData>
    <row r="1" spans="1:11" ht="18">
      <c r="A1" s="1219" t="s">
        <v>1065</v>
      </c>
      <c r="B1" s="1219"/>
      <c r="C1" s="1219"/>
      <c r="D1" s="1219"/>
      <c r="E1" s="1219"/>
      <c r="F1" s="1219"/>
      <c r="G1" s="1219"/>
      <c r="H1" s="1219"/>
      <c r="I1" s="1219"/>
      <c r="J1" s="1219"/>
      <c r="K1" s="1219"/>
    </row>
    <row r="3" spans="1:11" ht="38.25" customHeight="1">
      <c r="A3" s="3" t="s">
        <v>54</v>
      </c>
      <c r="B3" s="1202" t="s">
        <v>7</v>
      </c>
      <c r="C3" s="1203"/>
      <c r="D3" s="1203"/>
      <c r="E3" s="1203"/>
      <c r="F3" s="1203"/>
      <c r="G3" s="1203"/>
      <c r="H3" s="1203"/>
      <c r="I3" s="1203"/>
      <c r="J3" s="1203"/>
      <c r="K3" s="1203"/>
    </row>
    <row r="4" spans="1:11" ht="66" customHeight="1">
      <c r="B4" s="1200" t="s">
        <v>552</v>
      </c>
      <c r="C4" s="1200"/>
      <c r="D4" s="1200"/>
      <c r="E4" s="1200"/>
      <c r="F4" s="1200"/>
      <c r="G4" s="1200"/>
      <c r="H4" s="1200"/>
      <c r="I4" s="1200"/>
      <c r="J4" s="1200"/>
      <c r="K4" s="1200"/>
    </row>
    <row r="5" spans="1:11" s="186" customFormat="1">
      <c r="B5" s="187"/>
      <c r="C5" s="188"/>
      <c r="D5" s="185"/>
      <c r="E5" s="185"/>
      <c r="F5" s="185"/>
      <c r="G5" s="185"/>
      <c r="H5" s="185"/>
      <c r="I5" s="189"/>
      <c r="J5" s="187" t="s">
        <v>742</v>
      </c>
      <c r="K5" s="187" t="s">
        <v>743</v>
      </c>
    </row>
    <row r="6" spans="1:11" s="183" customFormat="1" ht="55.5" customHeight="1">
      <c r="B6" s="184"/>
      <c r="C6" s="1200" t="s">
        <v>735</v>
      </c>
      <c r="D6" s="1200"/>
      <c r="E6" s="1200"/>
      <c r="F6" s="1200"/>
      <c r="G6" s="1200"/>
      <c r="H6" s="1200"/>
      <c r="I6" s="1200"/>
      <c r="J6" s="190" t="s">
        <v>744</v>
      </c>
      <c r="K6" s="190" t="s">
        <v>745</v>
      </c>
    </row>
    <row r="7" spans="1:11" s="183" customFormat="1" ht="46.5" customHeight="1">
      <c r="B7" s="184"/>
      <c r="C7" s="1200" t="s">
        <v>736</v>
      </c>
      <c r="D7" s="1200"/>
      <c r="E7" s="1200"/>
      <c r="F7" s="1200"/>
      <c r="G7" s="1200"/>
      <c r="H7" s="1200"/>
      <c r="I7" s="1200"/>
      <c r="J7" s="190" t="s">
        <v>744</v>
      </c>
      <c r="K7" s="190" t="s">
        <v>159</v>
      </c>
    </row>
    <row r="8" spans="1:11" s="183" customFormat="1" ht="24.75" customHeight="1">
      <c r="B8" s="184"/>
      <c r="C8" s="1200" t="s">
        <v>737</v>
      </c>
      <c r="D8" s="1200"/>
      <c r="E8" s="1200"/>
      <c r="F8" s="1200"/>
      <c r="G8" s="1200"/>
      <c r="H8" s="1200"/>
      <c r="I8" s="1200"/>
      <c r="J8" s="190" t="s">
        <v>744</v>
      </c>
      <c r="K8" s="190" t="s">
        <v>746</v>
      </c>
    </row>
    <row r="9" spans="1:11" s="183" customFormat="1" ht="25.5" customHeight="1">
      <c r="B9" s="184"/>
      <c r="C9" s="1200" t="s">
        <v>738</v>
      </c>
      <c r="D9" s="1200"/>
      <c r="E9" s="1200"/>
      <c r="F9" s="1200"/>
      <c r="G9" s="1200"/>
      <c r="H9" s="1200"/>
      <c r="I9" s="1200"/>
      <c r="J9" s="190" t="s">
        <v>744</v>
      </c>
      <c r="K9" s="190" t="s">
        <v>744</v>
      </c>
    </row>
    <row r="10" spans="1:11" s="183" customFormat="1">
      <c r="B10" s="184"/>
      <c r="C10" s="1200" t="s">
        <v>739</v>
      </c>
      <c r="D10" s="1200"/>
      <c r="E10" s="1200"/>
      <c r="F10" s="1200"/>
      <c r="G10" s="1200"/>
      <c r="H10" s="1200"/>
      <c r="I10" s="1200"/>
      <c r="J10" s="190" t="s">
        <v>746</v>
      </c>
      <c r="K10" s="190" t="s">
        <v>744</v>
      </c>
    </row>
    <row r="11" spans="1:11" s="183" customFormat="1">
      <c r="B11" s="184"/>
      <c r="C11" s="1200" t="s">
        <v>740</v>
      </c>
      <c r="D11" s="1200"/>
      <c r="E11" s="1200"/>
      <c r="F11" s="1200"/>
      <c r="G11" s="1200"/>
      <c r="H11" s="1200"/>
      <c r="I11" s="1200"/>
      <c r="J11" s="190" t="s">
        <v>744</v>
      </c>
      <c r="K11" s="190" t="s">
        <v>744</v>
      </c>
    </row>
    <row r="12" spans="1:11" s="183" customFormat="1">
      <c r="B12" s="184"/>
      <c r="C12" s="1200" t="s">
        <v>741</v>
      </c>
      <c r="D12" s="1200"/>
      <c r="E12" s="1200"/>
      <c r="F12" s="1200"/>
      <c r="G12" s="1200"/>
      <c r="H12" s="1200"/>
      <c r="I12" s="1200"/>
      <c r="J12" s="190" t="s">
        <v>744</v>
      </c>
      <c r="K12" s="190" t="s">
        <v>746</v>
      </c>
    </row>
    <row r="13" spans="1:11" ht="12.75" customHeight="1">
      <c r="B13" s="140"/>
      <c r="C13" s="140"/>
      <c r="D13" s="140"/>
      <c r="E13" s="140"/>
      <c r="F13" s="140"/>
      <c r="G13" s="140"/>
      <c r="H13" s="140"/>
      <c r="I13" s="140"/>
      <c r="J13" s="140"/>
      <c r="K13" s="140"/>
    </row>
    <row r="14" spans="1:11" s="191" customFormat="1" ht="25.5" customHeight="1">
      <c r="B14" s="1204" t="s">
        <v>747</v>
      </c>
      <c r="C14" s="1205"/>
      <c r="D14" s="1205"/>
      <c r="E14" s="1205"/>
      <c r="F14" s="1205"/>
      <c r="G14" s="1205"/>
      <c r="H14" s="1205"/>
      <c r="I14" s="1205"/>
      <c r="J14" s="1205"/>
      <c r="K14" s="1205"/>
    </row>
    <row r="15" spans="1:11" s="191" customFormat="1" ht="49.5" customHeight="1">
      <c r="B15" s="1204" t="s">
        <v>748</v>
      </c>
      <c r="C15" s="1205"/>
      <c r="D15" s="1205"/>
      <c r="E15" s="1205"/>
      <c r="F15" s="1205"/>
      <c r="G15" s="1205"/>
      <c r="H15" s="1205"/>
      <c r="I15" s="1205"/>
      <c r="J15" s="1205"/>
      <c r="K15" s="1205"/>
    </row>
    <row r="16" spans="1:11" ht="25.5" customHeight="1">
      <c r="B16" s="1195" t="s">
        <v>749</v>
      </c>
      <c r="C16" s="1196"/>
      <c r="D16" s="1196"/>
      <c r="E16" s="1196"/>
      <c r="F16" s="1196"/>
      <c r="G16" s="1196"/>
      <c r="H16" s="1196"/>
      <c r="I16" s="1196"/>
      <c r="J16" s="1196"/>
      <c r="K16" s="1196"/>
    </row>
    <row r="17" spans="1:11" ht="64.5" customHeight="1">
      <c r="B17" s="1206" t="s">
        <v>8</v>
      </c>
      <c r="C17" s="1207"/>
      <c r="D17" s="1207"/>
      <c r="E17" s="1207"/>
      <c r="F17" s="1207"/>
      <c r="G17" s="1207"/>
      <c r="H17" s="1207"/>
      <c r="I17" s="1207"/>
      <c r="J17" s="1207"/>
      <c r="K17" s="1207"/>
    </row>
    <row r="18" spans="1:11" ht="12.75" customHeight="1">
      <c r="B18" s="1195" t="s">
        <v>502</v>
      </c>
      <c r="C18" s="1196"/>
      <c r="D18" s="1196"/>
      <c r="E18" s="1196"/>
      <c r="F18" s="1196"/>
      <c r="G18" s="1196"/>
      <c r="H18" s="1196"/>
      <c r="I18" s="1196"/>
      <c r="J18" s="1196"/>
      <c r="K18" s="1196"/>
    </row>
    <row r="19" spans="1:11" ht="12.75" customHeight="1">
      <c r="B19" s="1196"/>
      <c r="C19" s="1196"/>
      <c r="D19" s="1196"/>
      <c r="E19" s="1196"/>
      <c r="F19" s="1196"/>
      <c r="G19" s="1196"/>
      <c r="H19" s="1196"/>
      <c r="I19" s="1196"/>
      <c r="J19" s="1196"/>
      <c r="K19" s="1196"/>
    </row>
    <row r="20" spans="1:11">
      <c r="C20" s="117"/>
      <c r="D20" s="117"/>
      <c r="E20" s="117"/>
      <c r="F20" s="117"/>
      <c r="G20" s="117"/>
      <c r="H20" s="117"/>
      <c r="I20" s="117"/>
      <c r="J20" s="117"/>
      <c r="K20" s="117"/>
    </row>
    <row r="21" spans="1:11">
      <c r="A21" s="3" t="s">
        <v>54</v>
      </c>
      <c r="B21" s="1180"/>
      <c r="C21" s="1181"/>
      <c r="D21" s="1181"/>
      <c r="E21" s="1181"/>
      <c r="F21" s="1181"/>
      <c r="G21" s="1181"/>
      <c r="H21" s="1182"/>
      <c r="I21" s="135" t="s">
        <v>26</v>
      </c>
      <c r="J21" s="135" t="s">
        <v>27</v>
      </c>
      <c r="K21" s="135" t="s">
        <v>844</v>
      </c>
    </row>
    <row r="22" spans="1:11">
      <c r="A22" s="3" t="s">
        <v>54</v>
      </c>
      <c r="B22" s="136" t="s">
        <v>28</v>
      </c>
      <c r="C22" s="984" t="s">
        <v>29</v>
      </c>
      <c r="D22" s="984"/>
      <c r="E22" s="984"/>
      <c r="F22" s="984"/>
      <c r="G22" s="984"/>
      <c r="H22" s="985"/>
      <c r="I22" s="587">
        <v>5</v>
      </c>
      <c r="J22" s="588">
        <v>71</v>
      </c>
      <c r="K22" s="588">
        <f>I22+J22</f>
        <v>76</v>
      </c>
    </row>
    <row r="23" spans="1:11">
      <c r="A23" s="3" t="s">
        <v>54</v>
      </c>
      <c r="B23" s="136" t="s">
        <v>30</v>
      </c>
      <c r="C23" s="984" t="s">
        <v>31</v>
      </c>
      <c r="D23" s="984"/>
      <c r="E23" s="984"/>
      <c r="F23" s="984"/>
      <c r="G23" s="984"/>
      <c r="H23" s="985"/>
      <c r="I23" s="587">
        <v>1</v>
      </c>
      <c r="J23" s="588">
        <v>7</v>
      </c>
      <c r="K23" s="588">
        <f t="shared" ref="K23:K31" si="0">I23+J23</f>
        <v>8</v>
      </c>
    </row>
    <row r="24" spans="1:11">
      <c r="A24" s="3" t="s">
        <v>54</v>
      </c>
      <c r="B24" s="136" t="s">
        <v>32</v>
      </c>
      <c r="C24" s="984" t="s">
        <v>33</v>
      </c>
      <c r="D24" s="984"/>
      <c r="E24" s="984"/>
      <c r="F24" s="984"/>
      <c r="G24" s="984"/>
      <c r="H24" s="985"/>
      <c r="I24" s="587">
        <v>3</v>
      </c>
      <c r="J24" s="588">
        <v>33</v>
      </c>
      <c r="K24" s="588">
        <f t="shared" si="0"/>
        <v>36</v>
      </c>
    </row>
    <row r="25" spans="1:11">
      <c r="A25" s="3" t="s">
        <v>54</v>
      </c>
      <c r="B25" s="136" t="s">
        <v>34</v>
      </c>
      <c r="C25" s="984" t="s">
        <v>35</v>
      </c>
      <c r="D25" s="984"/>
      <c r="E25" s="984"/>
      <c r="F25" s="984"/>
      <c r="G25" s="984"/>
      <c r="H25" s="985"/>
      <c r="I25" s="587">
        <v>2</v>
      </c>
      <c r="J25" s="588">
        <v>38</v>
      </c>
      <c r="K25" s="588">
        <f t="shared" si="0"/>
        <v>40</v>
      </c>
    </row>
    <row r="26" spans="1:11" ht="14.25" customHeight="1">
      <c r="A26" s="3" t="s">
        <v>54</v>
      </c>
      <c r="B26" s="136" t="s">
        <v>36</v>
      </c>
      <c r="C26" s="984" t="s">
        <v>37</v>
      </c>
      <c r="D26" s="984"/>
      <c r="E26" s="984"/>
      <c r="F26" s="984"/>
      <c r="G26" s="984"/>
      <c r="H26" s="985"/>
      <c r="I26" s="587">
        <v>0</v>
      </c>
      <c r="J26" s="588">
        <v>0</v>
      </c>
      <c r="K26" s="588">
        <f t="shared" si="0"/>
        <v>0</v>
      </c>
    </row>
    <row r="27" spans="1:11" ht="25.5" customHeight="1">
      <c r="A27" s="3" t="s">
        <v>54</v>
      </c>
      <c r="B27" s="137" t="s">
        <v>38</v>
      </c>
      <c r="C27" s="1198" t="s">
        <v>9</v>
      </c>
      <c r="D27" s="1198"/>
      <c r="E27" s="1198"/>
      <c r="F27" s="1198"/>
      <c r="G27" s="1198"/>
      <c r="H27" s="1199"/>
      <c r="I27" s="587">
        <v>3</v>
      </c>
      <c r="J27" s="588">
        <v>12</v>
      </c>
      <c r="K27" s="588">
        <f t="shared" si="0"/>
        <v>15</v>
      </c>
    </row>
    <row r="28" spans="1:11" ht="26.25" customHeight="1">
      <c r="A28" s="3" t="s">
        <v>54</v>
      </c>
      <c r="B28" s="137" t="s">
        <v>39</v>
      </c>
      <c r="C28" s="984" t="s">
        <v>40</v>
      </c>
      <c r="D28" s="984"/>
      <c r="E28" s="984"/>
      <c r="F28" s="984"/>
      <c r="G28" s="984"/>
      <c r="H28" s="985"/>
      <c r="I28" s="587">
        <v>2</v>
      </c>
      <c r="J28" s="588">
        <v>58</v>
      </c>
      <c r="K28" s="588">
        <f t="shared" si="0"/>
        <v>60</v>
      </c>
    </row>
    <row r="29" spans="1:11">
      <c r="A29" s="3" t="s">
        <v>54</v>
      </c>
      <c r="B29" s="136" t="s">
        <v>41</v>
      </c>
      <c r="C29" s="984" t="s">
        <v>42</v>
      </c>
      <c r="D29" s="984"/>
      <c r="E29" s="984"/>
      <c r="F29" s="984"/>
      <c r="G29" s="984"/>
      <c r="H29" s="985"/>
      <c r="I29" s="587">
        <v>0</v>
      </c>
      <c r="J29" s="588">
        <v>1</v>
      </c>
      <c r="K29" s="588">
        <f t="shared" si="0"/>
        <v>1</v>
      </c>
    </row>
    <row r="30" spans="1:11" ht="25.5" customHeight="1">
      <c r="A30" s="3" t="s">
        <v>54</v>
      </c>
      <c r="B30" s="136" t="s">
        <v>43</v>
      </c>
      <c r="C30" s="984" t="s">
        <v>990</v>
      </c>
      <c r="D30" s="984"/>
      <c r="E30" s="984"/>
      <c r="F30" s="984"/>
      <c r="G30" s="984"/>
      <c r="H30" s="985"/>
      <c r="I30" s="587">
        <v>0</v>
      </c>
      <c r="J30" s="588">
        <v>0</v>
      </c>
      <c r="K30" s="588">
        <f t="shared" si="0"/>
        <v>0</v>
      </c>
    </row>
    <row r="31" spans="1:11" ht="25.5" customHeight="1">
      <c r="A31" s="3" t="s">
        <v>54</v>
      </c>
      <c r="B31" s="174" t="s">
        <v>73</v>
      </c>
      <c r="C31" s="1120" t="s">
        <v>750</v>
      </c>
      <c r="D31" s="1120"/>
      <c r="E31" s="1120"/>
      <c r="F31" s="1120"/>
      <c r="G31" s="1120"/>
      <c r="H31" s="1120"/>
      <c r="I31" s="587">
        <v>0</v>
      </c>
      <c r="J31" s="588">
        <v>0</v>
      </c>
      <c r="K31" s="588">
        <f t="shared" si="0"/>
        <v>0</v>
      </c>
    </row>
    <row r="33" spans="1:11">
      <c r="A33" s="3" t="s">
        <v>55</v>
      </c>
      <c r="B33" s="1191" t="s">
        <v>57</v>
      </c>
      <c r="C33" s="1148"/>
      <c r="D33" s="1148"/>
      <c r="E33" s="1148"/>
      <c r="F33" s="1148"/>
      <c r="G33" s="1148"/>
      <c r="H33" s="1148"/>
      <c r="I33" s="1148"/>
      <c r="J33" s="1148"/>
      <c r="K33" s="1148"/>
    </row>
    <row r="34" spans="1:11" ht="64.5" customHeight="1">
      <c r="B34" s="989" t="s">
        <v>10</v>
      </c>
      <c r="C34" s="989"/>
      <c r="D34" s="989"/>
      <c r="E34" s="989"/>
      <c r="F34" s="989"/>
      <c r="G34" s="989"/>
      <c r="H34" s="989"/>
      <c r="I34" s="989"/>
      <c r="J34" s="989"/>
      <c r="K34" s="989"/>
    </row>
    <row r="35" spans="1:11">
      <c r="B35" s="6"/>
      <c r="C35" s="6"/>
      <c r="D35" s="6"/>
      <c r="E35" s="6"/>
      <c r="F35" s="6"/>
      <c r="G35" s="6"/>
      <c r="H35" s="6"/>
      <c r="I35" s="6"/>
      <c r="J35" s="6"/>
      <c r="K35" s="6"/>
    </row>
    <row r="36" spans="1:11" s="166" customFormat="1">
      <c r="A36" s="63" t="s">
        <v>55</v>
      </c>
      <c r="B36" s="1197" t="s">
        <v>11</v>
      </c>
      <c r="C36" s="1197"/>
      <c r="D36" s="1197"/>
      <c r="E36" s="1197"/>
      <c r="F36" s="1197"/>
      <c r="G36" s="881">
        <f>J36/J37</f>
        <v>7.7209302325581399</v>
      </c>
      <c r="H36" s="884" t="s">
        <v>74</v>
      </c>
      <c r="I36" s="192" t="s">
        <v>751</v>
      </c>
      <c r="J36" s="882">
        <f>'B CAPS'!G12+('B CAPS'!H12/3)</f>
        <v>221.33333333333334</v>
      </c>
      <c r="K36" s="192" t="s">
        <v>752</v>
      </c>
    </row>
    <row r="37" spans="1:11" s="166" customFormat="1">
      <c r="I37" s="193" t="s">
        <v>753</v>
      </c>
      <c r="J37" s="882">
        <f>I22+(J22/3)</f>
        <v>28.666666666666668</v>
      </c>
      <c r="K37" s="192" t="s">
        <v>75</v>
      </c>
    </row>
    <row r="38" spans="1:11" ht="16.5" customHeight="1">
      <c r="A38" s="3" t="s">
        <v>56</v>
      </c>
      <c r="B38" s="1191" t="s">
        <v>44</v>
      </c>
      <c r="C38" s="1148"/>
      <c r="D38" s="1148"/>
      <c r="E38" s="1148"/>
      <c r="F38" s="1148"/>
      <c r="G38" s="1148"/>
      <c r="H38" s="1148"/>
      <c r="I38" s="1148"/>
      <c r="J38" s="1148"/>
      <c r="K38" s="1148"/>
    </row>
    <row r="39" spans="1:11" ht="27" customHeight="1">
      <c r="A39" s="3"/>
      <c r="B39" s="1134" t="s">
        <v>12</v>
      </c>
      <c r="C39" s="989"/>
      <c r="D39" s="989"/>
      <c r="E39" s="989"/>
      <c r="F39" s="989"/>
      <c r="G39" s="989"/>
      <c r="H39" s="989"/>
      <c r="I39" s="989"/>
      <c r="J39" s="989"/>
      <c r="K39" s="989"/>
    </row>
    <row r="40" spans="1:11" ht="115.5" customHeight="1">
      <c r="A40" s="3"/>
      <c r="B40" s="1192" t="s">
        <v>533</v>
      </c>
      <c r="C40" s="989"/>
      <c r="D40" s="989"/>
      <c r="E40" s="989"/>
      <c r="F40" s="989"/>
      <c r="G40" s="989"/>
      <c r="H40" s="989"/>
      <c r="I40" s="989"/>
      <c r="J40" s="989"/>
      <c r="K40" s="989"/>
    </row>
    <row r="41" spans="1:11" ht="93" customHeight="1">
      <c r="A41" s="3"/>
      <c r="B41" s="1192" t="s">
        <v>534</v>
      </c>
      <c r="C41" s="1134"/>
      <c r="D41" s="1134"/>
      <c r="E41" s="1134"/>
      <c r="F41" s="1134"/>
      <c r="G41" s="1134"/>
      <c r="H41" s="1134"/>
      <c r="I41" s="1134"/>
      <c r="J41" s="1134"/>
      <c r="K41" s="1134"/>
    </row>
    <row r="42" spans="1:11" ht="68.25" customHeight="1">
      <c r="A42" s="3"/>
      <c r="B42" s="1134" t="s">
        <v>13</v>
      </c>
      <c r="C42" s="989"/>
      <c r="D42" s="989"/>
      <c r="E42" s="989"/>
      <c r="F42" s="989"/>
      <c r="G42" s="989"/>
      <c r="H42" s="989"/>
      <c r="I42" s="989"/>
      <c r="J42" s="989"/>
      <c r="K42" s="989"/>
    </row>
    <row r="43" spans="1:11">
      <c r="A43" s="3"/>
      <c r="B43" s="139"/>
      <c r="C43" s="139"/>
      <c r="D43" s="139"/>
      <c r="E43" s="139"/>
      <c r="F43" s="139"/>
      <c r="G43" s="139"/>
      <c r="H43" s="139"/>
      <c r="I43" s="139"/>
      <c r="J43" s="139"/>
      <c r="K43" s="139"/>
    </row>
    <row r="44" spans="1:11">
      <c r="A44" s="3" t="s">
        <v>56</v>
      </c>
      <c r="B44" s="1193" t="s">
        <v>1020</v>
      </c>
      <c r="C44" s="1194"/>
      <c r="D44" s="1194"/>
      <c r="E44" s="1194"/>
      <c r="F44" s="1194"/>
      <c r="G44" s="1194"/>
      <c r="H44" s="1194"/>
      <c r="I44" s="1194"/>
      <c r="J44" s="1194"/>
      <c r="K44" s="1194"/>
    </row>
    <row r="46" spans="1:11">
      <c r="A46" s="3" t="s">
        <v>56</v>
      </c>
      <c r="B46" s="1188" t="s">
        <v>1021</v>
      </c>
      <c r="C46" s="1188"/>
      <c r="D46" s="1188"/>
      <c r="E46" s="1188"/>
      <c r="F46" s="1188"/>
      <c r="G46" s="1188"/>
      <c r="H46" s="1188"/>
      <c r="I46" s="1188"/>
      <c r="J46" s="1188"/>
      <c r="K46" s="1188"/>
    </row>
    <row r="47" spans="1:11" ht="12.75" customHeight="1">
      <c r="A47" s="3" t="s">
        <v>56</v>
      </c>
      <c r="B47" s="1189" t="s">
        <v>45</v>
      </c>
      <c r="C47" s="1189"/>
      <c r="D47" s="138" t="s">
        <v>46</v>
      </c>
      <c r="E47" s="138" t="s">
        <v>47</v>
      </c>
      <c r="F47" s="138" t="s">
        <v>48</v>
      </c>
      <c r="G47" s="138" t="s">
        <v>49</v>
      </c>
      <c r="H47" s="138" t="s">
        <v>50</v>
      </c>
      <c r="I47" s="138" t="s">
        <v>51</v>
      </c>
      <c r="J47" s="138" t="s">
        <v>52</v>
      </c>
      <c r="K47" s="138" t="s">
        <v>844</v>
      </c>
    </row>
    <row r="48" spans="1:11">
      <c r="A48" s="3" t="s">
        <v>56</v>
      </c>
      <c r="B48" s="1189"/>
      <c r="C48" s="1189"/>
      <c r="D48" s="337">
        <v>50</v>
      </c>
      <c r="E48" s="337">
        <v>73</v>
      </c>
      <c r="F48" s="337">
        <v>14</v>
      </c>
      <c r="G48" s="23"/>
      <c r="H48" s="23"/>
      <c r="I48" s="23"/>
      <c r="J48" s="23"/>
      <c r="K48" s="337">
        <f>SUM(D48:J48)</f>
        <v>137</v>
      </c>
    </row>
    <row r="49" spans="1:11">
      <c r="B49" s="1190"/>
      <c r="C49" s="1190"/>
      <c r="D49" s="278"/>
      <c r="E49" s="278"/>
      <c r="F49" s="278"/>
      <c r="G49" s="278"/>
      <c r="H49" s="278"/>
      <c r="I49" s="278"/>
      <c r="J49" s="278"/>
      <c r="K49" s="278"/>
    </row>
    <row r="50" spans="1:11" ht="12.75" customHeight="1">
      <c r="A50" s="3" t="s">
        <v>56</v>
      </c>
      <c r="B50" s="1189" t="s">
        <v>53</v>
      </c>
      <c r="C50" s="1189"/>
      <c r="D50" s="138" t="s">
        <v>46</v>
      </c>
      <c r="E50" s="138" t="s">
        <v>47</v>
      </c>
      <c r="F50" s="138" t="s">
        <v>48</v>
      </c>
      <c r="G50" s="138" t="s">
        <v>49</v>
      </c>
      <c r="H50" s="138" t="s">
        <v>50</v>
      </c>
      <c r="I50" s="138" t="s">
        <v>51</v>
      </c>
      <c r="J50" s="138" t="s">
        <v>52</v>
      </c>
      <c r="K50" s="138" t="s">
        <v>844</v>
      </c>
    </row>
    <row r="51" spans="1:11">
      <c r="A51" s="3" t="s">
        <v>56</v>
      </c>
      <c r="B51" s="1189"/>
      <c r="C51" s="1189"/>
      <c r="D51" s="23"/>
      <c r="E51" s="23"/>
      <c r="F51" s="23"/>
      <c r="G51" s="23"/>
      <c r="H51" s="23"/>
      <c r="I51" s="23"/>
      <c r="J51" s="23"/>
      <c r="K51" s="337">
        <f>SUM(D51:J51)</f>
        <v>0</v>
      </c>
    </row>
    <row r="52" spans="1:11">
      <c r="B52" s="278"/>
      <c r="C52" s="278"/>
      <c r="D52" s="278"/>
      <c r="E52" s="278"/>
      <c r="F52" s="278"/>
      <c r="G52" s="278"/>
      <c r="H52" s="278"/>
      <c r="I52" s="278"/>
      <c r="J52" s="278"/>
      <c r="K52" s="278"/>
    </row>
    <row r="53" spans="1:11">
      <c r="A53" s="272" t="s">
        <v>1073</v>
      </c>
      <c r="B53" s="1201" t="s">
        <v>1072</v>
      </c>
      <c r="C53" s="1099"/>
      <c r="D53" s="1099"/>
      <c r="E53" s="589">
        <v>11.80147</v>
      </c>
      <c r="F53" s="278"/>
      <c r="G53" s="278"/>
      <c r="H53" s="278"/>
      <c r="I53" s="278"/>
      <c r="J53" s="278"/>
      <c r="K53" s="278"/>
    </row>
  </sheetData>
  <sheetProtection password="CA0F" sheet="1" objects="1" scenarios="1"/>
  <mergeCells count="41">
    <mergeCell ref="C8:I8"/>
    <mergeCell ref="B53:D53"/>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6:K46"/>
    <mergeCell ref="B47:C48"/>
    <mergeCell ref="B49:C49"/>
    <mergeCell ref="B50:C51"/>
    <mergeCell ref="B38:K38"/>
    <mergeCell ref="B39:K39"/>
    <mergeCell ref="B40:K40"/>
    <mergeCell ref="B41:K41"/>
    <mergeCell ref="B42:K42"/>
    <mergeCell ref="B44:K44"/>
  </mergeCells>
  <pageMargins left="0.75" right="0.75" top="1" bottom="1" header="0.5" footer="0.5"/>
  <pageSetup orientation="portrait" r:id="rId1"/>
  <headerFooter alignWithMargins="0">
    <oddHeader>&amp;CCommon Data Set 2008-09</oddHeader>
    <oddFooter>&amp;A&amp;RPage &amp;P</oddFooter>
  </headerFooter>
  <drawing r:id="rId2"/>
</worksheet>
</file>

<file path=xl/worksheets/sheet29.xml><?xml version="1.0" encoding="utf-8"?>
<worksheet xmlns="http://schemas.openxmlformats.org/spreadsheetml/2006/main" xmlns:r="http://schemas.openxmlformats.org/officeDocument/2006/relationships">
  <sheetPr>
    <tabColor rgb="FF00B050"/>
  </sheetPr>
  <dimension ref="A1:K54"/>
  <sheetViews>
    <sheetView workbookViewId="0">
      <selection sqref="A1:K1"/>
    </sheetView>
  </sheetViews>
  <sheetFormatPr defaultRowHeight="12.75"/>
  <cols>
    <col min="1" max="2" width="3.85546875" customWidth="1"/>
    <col min="3" max="3" width="10.7109375" customWidth="1"/>
    <col min="4" max="11" width="9" customWidth="1"/>
  </cols>
  <sheetData>
    <row r="1" spans="1:11" ht="18">
      <c r="A1" s="1226" t="s">
        <v>1066</v>
      </c>
      <c r="B1" s="1226"/>
      <c r="C1" s="1226"/>
      <c r="D1" s="1226"/>
      <c r="E1" s="1226"/>
      <c r="F1" s="1226"/>
      <c r="G1" s="1226"/>
      <c r="H1" s="1226"/>
      <c r="I1" s="1226"/>
      <c r="J1" s="1226"/>
      <c r="K1" s="1226"/>
    </row>
    <row r="3" spans="1:11" ht="38.25" customHeight="1">
      <c r="A3" s="3" t="s">
        <v>54</v>
      </c>
      <c r="B3" s="1202" t="s">
        <v>7</v>
      </c>
      <c r="C3" s="1203"/>
      <c r="D3" s="1203"/>
      <c r="E3" s="1203"/>
      <c r="F3" s="1203"/>
      <c r="G3" s="1203"/>
      <c r="H3" s="1203"/>
      <c r="I3" s="1203"/>
      <c r="J3" s="1203"/>
      <c r="K3" s="1203"/>
    </row>
    <row r="4" spans="1:11" ht="66" customHeight="1">
      <c r="B4" s="1200" t="s">
        <v>552</v>
      </c>
      <c r="C4" s="1200"/>
      <c r="D4" s="1200"/>
      <c r="E4" s="1200"/>
      <c r="F4" s="1200"/>
      <c r="G4" s="1200"/>
      <c r="H4" s="1200"/>
      <c r="I4" s="1200"/>
      <c r="J4" s="1200"/>
      <c r="K4" s="1200"/>
    </row>
    <row r="5" spans="1:11" s="186" customFormat="1">
      <c r="B5" s="187"/>
      <c r="C5" s="188"/>
      <c r="D5" s="185"/>
      <c r="E5" s="185"/>
      <c r="F5" s="185"/>
      <c r="G5" s="185"/>
      <c r="H5" s="185"/>
      <c r="I5" s="189"/>
      <c r="J5" s="187" t="s">
        <v>742</v>
      </c>
      <c r="K5" s="187" t="s">
        <v>743</v>
      </c>
    </row>
    <row r="6" spans="1:11" s="183" customFormat="1" ht="55.5" customHeight="1">
      <c r="B6" s="184"/>
      <c r="C6" s="1200" t="s">
        <v>735</v>
      </c>
      <c r="D6" s="1200"/>
      <c r="E6" s="1200"/>
      <c r="F6" s="1200"/>
      <c r="G6" s="1200"/>
      <c r="H6" s="1200"/>
      <c r="I6" s="1200"/>
      <c r="J6" s="190" t="s">
        <v>744</v>
      </c>
      <c r="K6" s="190" t="s">
        <v>745</v>
      </c>
    </row>
    <row r="7" spans="1:11" s="183" customFormat="1" ht="46.5" customHeight="1">
      <c r="B7" s="184"/>
      <c r="C7" s="1200" t="s">
        <v>736</v>
      </c>
      <c r="D7" s="1200"/>
      <c r="E7" s="1200"/>
      <c r="F7" s="1200"/>
      <c r="G7" s="1200"/>
      <c r="H7" s="1200"/>
      <c r="I7" s="1200"/>
      <c r="J7" s="190" t="s">
        <v>744</v>
      </c>
      <c r="K7" s="190" t="s">
        <v>159</v>
      </c>
    </row>
    <row r="8" spans="1:11" s="183" customFormat="1" ht="24.75" customHeight="1">
      <c r="B8" s="184"/>
      <c r="C8" s="1200" t="s">
        <v>737</v>
      </c>
      <c r="D8" s="1200"/>
      <c r="E8" s="1200"/>
      <c r="F8" s="1200"/>
      <c r="G8" s="1200"/>
      <c r="H8" s="1200"/>
      <c r="I8" s="1200"/>
      <c r="J8" s="190" t="s">
        <v>744</v>
      </c>
      <c r="K8" s="190" t="s">
        <v>746</v>
      </c>
    </row>
    <row r="9" spans="1:11" s="183" customFormat="1" ht="25.5" customHeight="1">
      <c r="B9" s="184"/>
      <c r="C9" s="1200" t="s">
        <v>738</v>
      </c>
      <c r="D9" s="1200"/>
      <c r="E9" s="1200"/>
      <c r="F9" s="1200"/>
      <c r="G9" s="1200"/>
      <c r="H9" s="1200"/>
      <c r="I9" s="1200"/>
      <c r="J9" s="190" t="s">
        <v>744</v>
      </c>
      <c r="K9" s="190" t="s">
        <v>744</v>
      </c>
    </row>
    <row r="10" spans="1:11" s="183" customFormat="1">
      <c r="B10" s="184"/>
      <c r="C10" s="1200" t="s">
        <v>739</v>
      </c>
      <c r="D10" s="1200"/>
      <c r="E10" s="1200"/>
      <c r="F10" s="1200"/>
      <c r="G10" s="1200"/>
      <c r="H10" s="1200"/>
      <c r="I10" s="1200"/>
      <c r="J10" s="190" t="s">
        <v>746</v>
      </c>
      <c r="K10" s="190" t="s">
        <v>744</v>
      </c>
    </row>
    <row r="11" spans="1:11" s="183" customFormat="1">
      <c r="B11" s="184"/>
      <c r="C11" s="1200" t="s">
        <v>740</v>
      </c>
      <c r="D11" s="1200"/>
      <c r="E11" s="1200"/>
      <c r="F11" s="1200"/>
      <c r="G11" s="1200"/>
      <c r="H11" s="1200"/>
      <c r="I11" s="1200"/>
      <c r="J11" s="190" t="s">
        <v>744</v>
      </c>
      <c r="K11" s="190" t="s">
        <v>744</v>
      </c>
    </row>
    <row r="12" spans="1:11" s="183" customFormat="1">
      <c r="B12" s="184"/>
      <c r="C12" s="1200" t="s">
        <v>741</v>
      </c>
      <c r="D12" s="1200"/>
      <c r="E12" s="1200"/>
      <c r="F12" s="1200"/>
      <c r="G12" s="1200"/>
      <c r="H12" s="1200"/>
      <c r="I12" s="1200"/>
      <c r="J12" s="190" t="s">
        <v>744</v>
      </c>
      <c r="K12" s="190" t="s">
        <v>746</v>
      </c>
    </row>
    <row r="13" spans="1:11" ht="12.75" customHeight="1">
      <c r="B13" s="140"/>
      <c r="C13" s="140"/>
      <c r="D13" s="140"/>
      <c r="E13" s="140"/>
      <c r="F13" s="140"/>
      <c r="G13" s="140"/>
      <c r="H13" s="140"/>
      <c r="I13" s="140"/>
      <c r="J13" s="140"/>
      <c r="K13" s="140"/>
    </row>
    <row r="14" spans="1:11" s="191" customFormat="1" ht="25.5" customHeight="1">
      <c r="B14" s="1204" t="s">
        <v>747</v>
      </c>
      <c r="C14" s="1205"/>
      <c r="D14" s="1205"/>
      <c r="E14" s="1205"/>
      <c r="F14" s="1205"/>
      <c r="G14" s="1205"/>
      <c r="H14" s="1205"/>
      <c r="I14" s="1205"/>
      <c r="J14" s="1205"/>
      <c r="K14" s="1205"/>
    </row>
    <row r="15" spans="1:11" s="191" customFormat="1" ht="49.5" customHeight="1">
      <c r="B15" s="1204" t="s">
        <v>748</v>
      </c>
      <c r="C15" s="1205"/>
      <c r="D15" s="1205"/>
      <c r="E15" s="1205"/>
      <c r="F15" s="1205"/>
      <c r="G15" s="1205"/>
      <c r="H15" s="1205"/>
      <c r="I15" s="1205"/>
      <c r="J15" s="1205"/>
      <c r="K15" s="1205"/>
    </row>
    <row r="16" spans="1:11" ht="25.5" customHeight="1">
      <c r="B16" s="1195" t="s">
        <v>749</v>
      </c>
      <c r="C16" s="1196"/>
      <c r="D16" s="1196"/>
      <c r="E16" s="1196"/>
      <c r="F16" s="1196"/>
      <c r="G16" s="1196"/>
      <c r="H16" s="1196"/>
      <c r="I16" s="1196"/>
      <c r="J16" s="1196"/>
      <c r="K16" s="1196"/>
    </row>
    <row r="17" spans="1:11" ht="64.5" customHeight="1">
      <c r="B17" s="1206" t="s">
        <v>8</v>
      </c>
      <c r="C17" s="1207"/>
      <c r="D17" s="1207"/>
      <c r="E17" s="1207"/>
      <c r="F17" s="1207"/>
      <c r="G17" s="1207"/>
      <c r="H17" s="1207"/>
      <c r="I17" s="1207"/>
      <c r="J17" s="1207"/>
      <c r="K17" s="1207"/>
    </row>
    <row r="18" spans="1:11" ht="12.75" customHeight="1">
      <c r="B18" s="1195" t="s">
        <v>502</v>
      </c>
      <c r="C18" s="1196"/>
      <c r="D18" s="1196"/>
      <c r="E18" s="1196"/>
      <c r="F18" s="1196"/>
      <c r="G18" s="1196"/>
      <c r="H18" s="1196"/>
      <c r="I18" s="1196"/>
      <c r="J18" s="1196"/>
      <c r="K18" s="1196"/>
    </row>
    <row r="19" spans="1:11" ht="12.75" customHeight="1">
      <c r="B19" s="1196"/>
      <c r="C19" s="1196"/>
      <c r="D19" s="1196"/>
      <c r="E19" s="1196"/>
      <c r="F19" s="1196"/>
      <c r="G19" s="1196"/>
      <c r="H19" s="1196"/>
      <c r="I19" s="1196"/>
      <c r="J19" s="1196"/>
      <c r="K19" s="1196"/>
    </row>
    <row r="20" spans="1:11">
      <c r="C20" s="117"/>
      <c r="D20" s="117"/>
      <c r="E20" s="117"/>
      <c r="F20" s="117"/>
      <c r="G20" s="117"/>
      <c r="H20" s="117"/>
      <c r="I20" s="117"/>
      <c r="J20" s="117"/>
      <c r="K20" s="117"/>
    </row>
    <row r="21" spans="1:11">
      <c r="A21" s="3" t="s">
        <v>54</v>
      </c>
      <c r="B21" s="1180"/>
      <c r="C21" s="1181"/>
      <c r="D21" s="1181"/>
      <c r="E21" s="1181"/>
      <c r="F21" s="1181"/>
      <c r="G21" s="1181"/>
      <c r="H21" s="1182"/>
      <c r="I21" s="135" t="s">
        <v>26</v>
      </c>
      <c r="J21" s="135" t="s">
        <v>27</v>
      </c>
      <c r="K21" s="135" t="s">
        <v>844</v>
      </c>
    </row>
    <row r="22" spans="1:11">
      <c r="A22" s="3" t="s">
        <v>54</v>
      </c>
      <c r="B22" s="136" t="s">
        <v>28</v>
      </c>
      <c r="C22" s="984" t="s">
        <v>29</v>
      </c>
      <c r="D22" s="984"/>
      <c r="E22" s="984"/>
      <c r="F22" s="984"/>
      <c r="G22" s="984"/>
      <c r="H22" s="985"/>
      <c r="I22" s="587">
        <v>13</v>
      </c>
      <c r="J22" s="588">
        <v>82</v>
      </c>
      <c r="K22" s="588">
        <f>I22+J22</f>
        <v>95</v>
      </c>
    </row>
    <row r="23" spans="1:11">
      <c r="A23" s="3" t="s">
        <v>54</v>
      </c>
      <c r="B23" s="136" t="s">
        <v>30</v>
      </c>
      <c r="C23" s="984" t="s">
        <v>31</v>
      </c>
      <c r="D23" s="984"/>
      <c r="E23" s="984"/>
      <c r="F23" s="984"/>
      <c r="G23" s="984"/>
      <c r="H23" s="985"/>
      <c r="I23" s="587">
        <v>0</v>
      </c>
      <c r="J23" s="588">
        <v>2</v>
      </c>
      <c r="K23" s="588">
        <f t="shared" ref="K23:K31" si="0">I23+J23</f>
        <v>2</v>
      </c>
    </row>
    <row r="24" spans="1:11">
      <c r="A24" s="3" t="s">
        <v>54</v>
      </c>
      <c r="B24" s="136" t="s">
        <v>32</v>
      </c>
      <c r="C24" s="984" t="s">
        <v>33</v>
      </c>
      <c r="D24" s="984"/>
      <c r="E24" s="984"/>
      <c r="F24" s="984"/>
      <c r="G24" s="984"/>
      <c r="H24" s="985"/>
      <c r="I24" s="587">
        <v>7</v>
      </c>
      <c r="J24" s="588">
        <v>35</v>
      </c>
      <c r="K24" s="588">
        <f t="shared" si="0"/>
        <v>42</v>
      </c>
    </row>
    <row r="25" spans="1:11">
      <c r="A25" s="3" t="s">
        <v>54</v>
      </c>
      <c r="B25" s="136" t="s">
        <v>34</v>
      </c>
      <c r="C25" s="984" t="s">
        <v>35</v>
      </c>
      <c r="D25" s="984"/>
      <c r="E25" s="984"/>
      <c r="F25" s="984"/>
      <c r="G25" s="984"/>
      <c r="H25" s="985"/>
      <c r="I25" s="587">
        <v>6</v>
      </c>
      <c r="J25" s="588">
        <v>47</v>
      </c>
      <c r="K25" s="588">
        <f t="shared" si="0"/>
        <v>53</v>
      </c>
    </row>
    <row r="26" spans="1:11" ht="14.25" customHeight="1">
      <c r="A26" s="3" t="s">
        <v>54</v>
      </c>
      <c r="B26" s="136" t="s">
        <v>36</v>
      </c>
      <c r="C26" s="984" t="s">
        <v>37</v>
      </c>
      <c r="D26" s="984"/>
      <c r="E26" s="984"/>
      <c r="F26" s="984"/>
      <c r="G26" s="984"/>
      <c r="H26" s="985"/>
      <c r="I26" s="587">
        <v>0</v>
      </c>
      <c r="J26" s="588">
        <v>0</v>
      </c>
      <c r="K26" s="588">
        <f t="shared" si="0"/>
        <v>0</v>
      </c>
    </row>
    <row r="27" spans="1:11" ht="25.5" customHeight="1">
      <c r="A27" s="3" t="s">
        <v>54</v>
      </c>
      <c r="B27" s="137" t="s">
        <v>38</v>
      </c>
      <c r="C27" s="1198" t="s">
        <v>9</v>
      </c>
      <c r="D27" s="1198"/>
      <c r="E27" s="1198"/>
      <c r="F27" s="1198"/>
      <c r="G27" s="1198"/>
      <c r="H27" s="1199"/>
      <c r="I27" s="587">
        <v>9</v>
      </c>
      <c r="J27" s="588">
        <v>29</v>
      </c>
      <c r="K27" s="588">
        <f t="shared" si="0"/>
        <v>38</v>
      </c>
    </row>
    <row r="28" spans="1:11" ht="26.25" customHeight="1">
      <c r="A28" s="3" t="s">
        <v>54</v>
      </c>
      <c r="B28" s="137" t="s">
        <v>39</v>
      </c>
      <c r="C28" s="984" t="s">
        <v>40</v>
      </c>
      <c r="D28" s="984"/>
      <c r="E28" s="984"/>
      <c r="F28" s="984"/>
      <c r="G28" s="984"/>
      <c r="H28" s="985"/>
      <c r="I28" s="587">
        <v>4</v>
      </c>
      <c r="J28" s="588">
        <v>52</v>
      </c>
      <c r="K28" s="588">
        <f t="shared" si="0"/>
        <v>56</v>
      </c>
    </row>
    <row r="29" spans="1:11">
      <c r="A29" s="3" t="s">
        <v>54</v>
      </c>
      <c r="B29" s="136" t="s">
        <v>41</v>
      </c>
      <c r="C29" s="984" t="s">
        <v>42</v>
      </c>
      <c r="D29" s="984"/>
      <c r="E29" s="984"/>
      <c r="F29" s="984"/>
      <c r="G29" s="984"/>
      <c r="H29" s="985"/>
      <c r="I29" s="587">
        <v>0</v>
      </c>
      <c r="J29" s="588">
        <v>1</v>
      </c>
      <c r="K29" s="588">
        <f t="shared" si="0"/>
        <v>1</v>
      </c>
    </row>
    <row r="30" spans="1:11" ht="25.5" customHeight="1">
      <c r="A30" s="3" t="s">
        <v>54</v>
      </c>
      <c r="B30" s="136" t="s">
        <v>43</v>
      </c>
      <c r="C30" s="984" t="s">
        <v>990</v>
      </c>
      <c r="D30" s="984"/>
      <c r="E30" s="984"/>
      <c r="F30" s="984"/>
      <c r="G30" s="984"/>
      <c r="H30" s="985"/>
      <c r="I30" s="587">
        <v>0</v>
      </c>
      <c r="J30" s="588">
        <v>0</v>
      </c>
      <c r="K30" s="588">
        <f t="shared" si="0"/>
        <v>0</v>
      </c>
    </row>
    <row r="31" spans="1:11" ht="25.5" customHeight="1">
      <c r="A31" s="3" t="s">
        <v>54</v>
      </c>
      <c r="B31" s="174" t="s">
        <v>73</v>
      </c>
      <c r="C31" s="1120" t="s">
        <v>750</v>
      </c>
      <c r="D31" s="1120"/>
      <c r="E31" s="1120"/>
      <c r="F31" s="1120"/>
      <c r="G31" s="1120"/>
      <c r="H31" s="1120"/>
      <c r="I31" s="587">
        <v>5</v>
      </c>
      <c r="J31" s="588">
        <v>71</v>
      </c>
      <c r="K31" s="588">
        <f t="shared" si="0"/>
        <v>76</v>
      </c>
    </row>
    <row r="33" spans="1:11">
      <c r="A33" s="3" t="s">
        <v>55</v>
      </c>
      <c r="B33" s="1191" t="s">
        <v>57</v>
      </c>
      <c r="C33" s="1148"/>
      <c r="D33" s="1148"/>
      <c r="E33" s="1148"/>
      <c r="F33" s="1148"/>
      <c r="G33" s="1148"/>
      <c r="H33" s="1148"/>
      <c r="I33" s="1148"/>
      <c r="J33" s="1148"/>
      <c r="K33" s="1148"/>
    </row>
    <row r="34" spans="1:11" ht="64.5" customHeight="1">
      <c r="B34" s="989" t="s">
        <v>10</v>
      </c>
      <c r="C34" s="989"/>
      <c r="D34" s="989"/>
      <c r="E34" s="989"/>
      <c r="F34" s="989"/>
      <c r="G34" s="989"/>
      <c r="H34" s="989"/>
      <c r="I34" s="989"/>
      <c r="J34" s="989"/>
      <c r="K34" s="989"/>
    </row>
    <row r="35" spans="1:11">
      <c r="B35" s="6"/>
      <c r="C35" s="6"/>
      <c r="D35" s="6"/>
      <c r="E35" s="6"/>
      <c r="F35" s="6"/>
      <c r="G35" s="6"/>
      <c r="H35" s="6"/>
      <c r="I35" s="6"/>
      <c r="J35" s="6"/>
      <c r="K35" s="6"/>
    </row>
    <row r="36" spans="1:11" s="166" customFormat="1">
      <c r="A36" s="63" t="s">
        <v>55</v>
      </c>
      <c r="B36" s="1197" t="s">
        <v>11</v>
      </c>
      <c r="C36" s="1197"/>
      <c r="D36" s="1197"/>
      <c r="E36" s="1197"/>
      <c r="F36" s="1197"/>
      <c r="G36" s="881">
        <f>J36/J37</f>
        <v>18.421487603305788</v>
      </c>
      <c r="H36" s="884" t="s">
        <v>74</v>
      </c>
      <c r="I36" s="192" t="s">
        <v>751</v>
      </c>
      <c r="J36" s="883">
        <f>'B GS'!G17+('B GS'!H17/3)</f>
        <v>743</v>
      </c>
      <c r="K36" s="192" t="s">
        <v>752</v>
      </c>
    </row>
    <row r="37" spans="1:11" s="166" customFormat="1">
      <c r="I37" s="193" t="s">
        <v>753</v>
      </c>
      <c r="J37" s="882">
        <f>I22+(J22/3)</f>
        <v>40.333333333333329</v>
      </c>
      <c r="K37" s="192" t="s">
        <v>75</v>
      </c>
    </row>
    <row r="38" spans="1:11" s="254" customFormat="1" ht="16.5" customHeight="1">
      <c r="A38" s="253" t="s">
        <v>56</v>
      </c>
      <c r="B38" s="1337" t="s">
        <v>44</v>
      </c>
      <c r="C38" s="1263"/>
      <c r="D38" s="1263"/>
      <c r="E38" s="1263"/>
      <c r="F38" s="1263"/>
      <c r="G38" s="1263"/>
      <c r="H38" s="1263"/>
      <c r="I38" s="1263"/>
      <c r="J38" s="1263"/>
      <c r="K38" s="1263"/>
    </row>
    <row r="39" spans="1:11" s="254" customFormat="1" ht="27" customHeight="1">
      <c r="A39" s="253"/>
      <c r="B39" s="1136" t="s">
        <v>12</v>
      </c>
      <c r="C39" s="1136"/>
      <c r="D39" s="1136"/>
      <c r="E39" s="1136"/>
      <c r="F39" s="1136"/>
      <c r="G39" s="1136"/>
      <c r="H39" s="1136"/>
      <c r="I39" s="1136"/>
      <c r="J39" s="1136"/>
      <c r="K39" s="1136"/>
    </row>
    <row r="40" spans="1:11" s="254" customFormat="1" ht="115.5" customHeight="1">
      <c r="A40" s="253"/>
      <c r="B40" s="1338" t="s">
        <v>1074</v>
      </c>
      <c r="C40" s="1136"/>
      <c r="D40" s="1136"/>
      <c r="E40" s="1136"/>
      <c r="F40" s="1136"/>
      <c r="G40" s="1136"/>
      <c r="H40" s="1136"/>
      <c r="I40" s="1136"/>
      <c r="J40" s="1136"/>
      <c r="K40" s="1136"/>
    </row>
    <row r="41" spans="1:11" s="254" customFormat="1" ht="93" customHeight="1">
      <c r="A41" s="253"/>
      <c r="B41" s="1338" t="s">
        <v>1075</v>
      </c>
      <c r="C41" s="1136"/>
      <c r="D41" s="1136"/>
      <c r="E41" s="1136"/>
      <c r="F41" s="1136"/>
      <c r="G41" s="1136"/>
      <c r="H41" s="1136"/>
      <c r="I41" s="1136"/>
      <c r="J41" s="1136"/>
      <c r="K41" s="1136"/>
    </row>
    <row r="42" spans="1:11" s="254" customFormat="1" ht="68.25" customHeight="1">
      <c r="A42" s="253"/>
      <c r="B42" s="1136" t="s">
        <v>13</v>
      </c>
      <c r="C42" s="1136"/>
      <c r="D42" s="1136"/>
      <c r="E42" s="1136"/>
      <c r="F42" s="1136"/>
      <c r="G42" s="1136"/>
      <c r="H42" s="1136"/>
      <c r="I42" s="1136"/>
      <c r="J42" s="1136"/>
      <c r="K42" s="1136"/>
    </row>
    <row r="43" spans="1:11" s="254" customFormat="1">
      <c r="A43" s="253"/>
      <c r="B43" s="273"/>
      <c r="C43" s="273"/>
      <c r="D43" s="273"/>
      <c r="E43" s="273"/>
      <c r="F43" s="273"/>
      <c r="G43" s="273"/>
      <c r="H43" s="273"/>
      <c r="I43" s="273"/>
      <c r="J43" s="273"/>
      <c r="K43" s="273"/>
    </row>
    <row r="44" spans="1:11" s="254" customFormat="1">
      <c r="A44" s="253" t="s">
        <v>56</v>
      </c>
      <c r="B44" s="1339" t="s">
        <v>1020</v>
      </c>
      <c r="C44" s="1340"/>
      <c r="D44" s="1340"/>
      <c r="E44" s="1340"/>
      <c r="F44" s="1340"/>
      <c r="G44" s="1340"/>
      <c r="H44" s="1340"/>
      <c r="I44" s="1340"/>
      <c r="J44" s="1340"/>
      <c r="K44" s="1340"/>
    </row>
    <row r="45" spans="1:11" s="254" customFormat="1"/>
    <row r="46" spans="1:11" s="254" customFormat="1">
      <c r="A46" s="253" t="s">
        <v>56</v>
      </c>
      <c r="B46" s="1334" t="s">
        <v>1021</v>
      </c>
      <c r="C46" s="1334"/>
      <c r="D46" s="1334"/>
      <c r="E46" s="1334"/>
      <c r="F46" s="1334"/>
      <c r="G46" s="1334"/>
      <c r="H46" s="1334"/>
      <c r="I46" s="1334"/>
      <c r="J46" s="1334"/>
      <c r="K46" s="1334"/>
    </row>
    <row r="47" spans="1:11" s="254" customFormat="1">
      <c r="A47" s="253" t="s">
        <v>56</v>
      </c>
      <c r="B47" s="1335" t="s">
        <v>45</v>
      </c>
      <c r="C47" s="1335"/>
      <c r="D47" s="274" t="s">
        <v>46</v>
      </c>
      <c r="E47" s="274" t="s">
        <v>47</v>
      </c>
      <c r="F47" s="274" t="s">
        <v>48</v>
      </c>
      <c r="G47" s="274" t="s">
        <v>49</v>
      </c>
      <c r="H47" s="274" t="s">
        <v>50</v>
      </c>
      <c r="I47" s="274" t="s">
        <v>51</v>
      </c>
      <c r="J47" s="274" t="s">
        <v>52</v>
      </c>
      <c r="K47" s="274" t="s">
        <v>844</v>
      </c>
    </row>
    <row r="48" spans="1:11" s="254" customFormat="1">
      <c r="A48" s="253" t="s">
        <v>56</v>
      </c>
      <c r="B48" s="1335"/>
      <c r="C48" s="1335"/>
      <c r="D48" s="275"/>
      <c r="E48" s="275"/>
      <c r="F48" s="275"/>
      <c r="G48" s="275"/>
      <c r="H48" s="275"/>
      <c r="I48" s="275"/>
      <c r="J48" s="275"/>
      <c r="K48" s="275">
        <f>SUM(D48:J48)</f>
        <v>0</v>
      </c>
    </row>
    <row r="49" spans="1:11" s="254" customFormat="1">
      <c r="B49" s="1336"/>
      <c r="C49" s="1336"/>
    </row>
    <row r="50" spans="1:11" s="254" customFormat="1">
      <c r="A50" s="253" t="s">
        <v>56</v>
      </c>
      <c r="B50" s="1335" t="s">
        <v>53</v>
      </c>
      <c r="C50" s="1335"/>
      <c r="D50" s="274" t="s">
        <v>46</v>
      </c>
      <c r="E50" s="274" t="s">
        <v>47</v>
      </c>
      <c r="F50" s="274" t="s">
        <v>48</v>
      </c>
      <c r="G50" s="274" t="s">
        <v>49</v>
      </c>
      <c r="H50" s="274" t="s">
        <v>50</v>
      </c>
      <c r="I50" s="274" t="s">
        <v>51</v>
      </c>
      <c r="J50" s="274" t="s">
        <v>52</v>
      </c>
      <c r="K50" s="274" t="s">
        <v>844</v>
      </c>
    </row>
    <row r="51" spans="1:11" s="254" customFormat="1">
      <c r="A51" s="253" t="s">
        <v>56</v>
      </c>
      <c r="B51" s="1335"/>
      <c r="C51" s="1335"/>
      <c r="D51" s="275"/>
      <c r="E51" s="275"/>
      <c r="F51" s="275"/>
      <c r="G51" s="275"/>
      <c r="H51" s="275"/>
      <c r="I51" s="275"/>
      <c r="J51" s="275"/>
      <c r="K51" s="275">
        <f>SUM(D51:J51)</f>
        <v>0</v>
      </c>
    </row>
    <row r="52" spans="1:11" s="254" customFormat="1"/>
    <row r="53" spans="1:11" s="254" customFormat="1">
      <c r="A53" s="276" t="s">
        <v>1073</v>
      </c>
      <c r="B53" s="1341" t="s">
        <v>1072</v>
      </c>
      <c r="C53" s="1342"/>
      <c r="D53" s="1342"/>
      <c r="E53" s="277"/>
    </row>
    <row r="54" spans="1:11" s="254" customFormat="1"/>
  </sheetData>
  <sheetProtection password="CA0F" sheet="1" objects="1" scenarios="1"/>
  <mergeCells count="41">
    <mergeCell ref="C8:I8"/>
    <mergeCell ref="B53:D53"/>
    <mergeCell ref="A1:K1"/>
    <mergeCell ref="B3:K3"/>
    <mergeCell ref="B4:K4"/>
    <mergeCell ref="C6:I6"/>
    <mergeCell ref="C7:I7"/>
    <mergeCell ref="C22:H22"/>
    <mergeCell ref="C9:I9"/>
    <mergeCell ref="C10:I10"/>
    <mergeCell ref="C11:I11"/>
    <mergeCell ref="C12:I12"/>
    <mergeCell ref="B14:K14"/>
    <mergeCell ref="B15:K15"/>
    <mergeCell ref="B16:K16"/>
    <mergeCell ref="B17:K17"/>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B46:K46"/>
    <mergeCell ref="B47:C48"/>
    <mergeCell ref="B49:C49"/>
    <mergeCell ref="B50:C51"/>
    <mergeCell ref="B38:K38"/>
    <mergeCell ref="B39:K39"/>
    <mergeCell ref="B40:K40"/>
    <mergeCell ref="B41:K41"/>
    <mergeCell ref="B42:K42"/>
    <mergeCell ref="B44:K44"/>
  </mergeCells>
  <pageMargins left="0.75" right="0.75" top="1" bottom="1" header="0.5" footer="0.5"/>
  <pageSetup orientation="portrait" r:id="rId1"/>
  <headerFooter alignWithMargins="0">
    <oddHeader>&amp;CCommon Data Set 2008-09</oddHeader>
    <oddFooter>&amp;A&amp;RPage &amp;P</oddFooter>
  </headerFooter>
  <drawing r:id="rId2"/>
</worksheet>
</file>

<file path=xl/worksheets/sheet3.xml><?xml version="1.0" encoding="utf-8"?>
<worksheet xmlns="http://schemas.openxmlformats.org/spreadsheetml/2006/main" xmlns:r="http://schemas.openxmlformats.org/officeDocument/2006/relationships">
  <sheetPr>
    <tabColor theme="1"/>
  </sheetPr>
  <dimension ref="A1:I108"/>
  <sheetViews>
    <sheetView workbookViewId="0">
      <selection sqref="A1:F1"/>
    </sheetView>
  </sheetViews>
  <sheetFormatPr defaultRowHeight="12.75"/>
  <cols>
    <col min="1" max="1" width="4.42578125" style="621" customWidth="1"/>
    <col min="2" max="2" width="27.85546875" style="607" customWidth="1"/>
    <col min="3" max="3" width="12.42578125" style="607" customWidth="1"/>
    <col min="4" max="4" width="14.7109375" style="607" customWidth="1"/>
    <col min="5" max="6" width="15.42578125" style="607" customWidth="1"/>
    <col min="7" max="16384" width="9.140625" style="607"/>
  </cols>
  <sheetData>
    <row r="1" spans="1:9" ht="18">
      <c r="A1" s="962" t="s">
        <v>1169</v>
      </c>
      <c r="B1" s="962"/>
      <c r="C1" s="962"/>
      <c r="D1" s="962"/>
      <c r="E1" s="962"/>
      <c r="F1" s="962"/>
    </row>
    <row r="3" spans="1:9" ht="50.25" customHeight="1">
      <c r="A3" s="627" t="s">
        <v>676</v>
      </c>
      <c r="B3" s="963" t="s">
        <v>264</v>
      </c>
      <c r="C3" s="964"/>
      <c r="D3" s="964"/>
      <c r="E3" s="964"/>
      <c r="F3" s="964"/>
    </row>
    <row r="4" spans="1:9">
      <c r="A4" s="627" t="s">
        <v>676</v>
      </c>
      <c r="B4" s="610"/>
      <c r="C4" s="965" t="s">
        <v>107</v>
      </c>
      <c r="D4" s="965"/>
      <c r="E4" s="965" t="s">
        <v>108</v>
      </c>
      <c r="F4" s="965"/>
      <c r="G4" s="646" t="s">
        <v>1120</v>
      </c>
      <c r="H4" s="646" t="s">
        <v>1121</v>
      </c>
      <c r="I4" s="646" t="s">
        <v>1122</v>
      </c>
    </row>
    <row r="5" spans="1:9">
      <c r="A5" s="627" t="s">
        <v>676</v>
      </c>
      <c r="B5" s="626"/>
      <c r="C5" s="608" t="s">
        <v>109</v>
      </c>
      <c r="D5" s="608" t="s">
        <v>110</v>
      </c>
      <c r="E5" s="608" t="s">
        <v>109</v>
      </c>
      <c r="F5" s="608" t="s">
        <v>110</v>
      </c>
    </row>
    <row r="6" spans="1:9">
      <c r="A6" s="627" t="s">
        <v>676</v>
      </c>
      <c r="B6" s="612" t="s">
        <v>111</v>
      </c>
      <c r="C6" s="14"/>
      <c r="D6" s="14"/>
      <c r="E6" s="14"/>
      <c r="F6" s="14"/>
    </row>
    <row r="7" spans="1:9" ht="25.5">
      <c r="A7" s="627" t="s">
        <v>676</v>
      </c>
      <c r="B7" s="15" t="s">
        <v>112</v>
      </c>
      <c r="C7" s="887">
        <f>SUM('B CAS'!C7,'B CAPS'!C7,'B GS'!C7,'B SEM'!C7)</f>
        <v>281</v>
      </c>
      <c r="D7" s="887">
        <f>SUM('B CAS'!D7,'B CAPS'!D7,'B GS'!D7,'B SEM'!D7)</f>
        <v>366</v>
      </c>
      <c r="E7" s="887">
        <f>SUM('B CAS'!E7,'B CAPS'!E7,'B GS'!E7,'B SEM'!E7)</f>
        <v>13</v>
      </c>
      <c r="F7" s="887">
        <f>SUM('B CAS'!F7,'B CAPS'!F7,'B GS'!F7,'B SEM'!F7)</f>
        <v>34</v>
      </c>
      <c r="G7" s="409">
        <f>SUM(C7:D7)</f>
        <v>647</v>
      </c>
      <c r="H7" s="409">
        <f>SUM(E7:F7)</f>
        <v>47</v>
      </c>
      <c r="I7" s="409">
        <f>SUM(C7:F7)</f>
        <v>694</v>
      </c>
    </row>
    <row r="8" spans="1:9">
      <c r="A8" s="627" t="s">
        <v>676</v>
      </c>
      <c r="B8" s="611" t="s">
        <v>113</v>
      </c>
      <c r="C8" s="887">
        <f>SUM('B CAS'!C8,'B CAPS'!C8,'B GS'!C8,'B SEM'!C8)</f>
        <v>54</v>
      </c>
      <c r="D8" s="887">
        <f>SUM('B CAS'!D8,'B CAPS'!D8,'B GS'!D8,'B SEM'!D8)</f>
        <v>42</v>
      </c>
      <c r="E8" s="887">
        <f>SUM('B CAS'!E8,'B CAPS'!E8,'B GS'!E8,'B SEM'!E8)</f>
        <v>18</v>
      </c>
      <c r="F8" s="887">
        <f>SUM('B CAS'!F8,'B CAPS'!F8,'B GS'!F8,'B SEM'!F8)</f>
        <v>41</v>
      </c>
      <c r="G8" s="409">
        <f t="shared" ref="G8:G12" si="0">SUM(C8:D8)</f>
        <v>96</v>
      </c>
      <c r="H8" s="409">
        <f t="shared" ref="H8:H12" si="1">SUM(E8:F8)</f>
        <v>59</v>
      </c>
      <c r="I8" s="409">
        <f t="shared" ref="I8:I12" si="2">SUM(C8:F8)</f>
        <v>155</v>
      </c>
    </row>
    <row r="9" spans="1:9">
      <c r="A9" s="627" t="s">
        <v>676</v>
      </c>
      <c r="B9" s="611" t="s">
        <v>114</v>
      </c>
      <c r="C9" s="887">
        <f>SUM('B CAS'!C9,'B CAPS'!C9,'B GS'!C9,'B SEM'!C9)</f>
        <v>765</v>
      </c>
      <c r="D9" s="887">
        <f>SUM('B CAS'!D9,'B CAPS'!D9,'B GS'!D9,'B SEM'!D9)</f>
        <v>1184</v>
      </c>
      <c r="E9" s="887">
        <f>SUM('B CAS'!E9,'B CAPS'!E9,'B GS'!E9,'B SEM'!E9)</f>
        <v>160</v>
      </c>
      <c r="F9" s="887">
        <f>SUM('B CAS'!F9,'B CAPS'!F9,'B GS'!F9,'B SEM'!F9)</f>
        <v>377</v>
      </c>
      <c r="G9" s="409">
        <f t="shared" si="0"/>
        <v>1949</v>
      </c>
      <c r="H9" s="409">
        <f t="shared" si="1"/>
        <v>537</v>
      </c>
      <c r="I9" s="409">
        <f t="shared" si="2"/>
        <v>2486</v>
      </c>
    </row>
    <row r="10" spans="1:9">
      <c r="A10" s="627" t="s">
        <v>676</v>
      </c>
      <c r="B10" s="16" t="s">
        <v>115</v>
      </c>
      <c r="C10" s="888">
        <f>SUM('B CAS'!C10,'B CAPS'!C10,'B GS'!C10,'B SEM'!C10)</f>
        <v>1100</v>
      </c>
      <c r="D10" s="888">
        <f>SUM('B CAS'!D10,'B CAPS'!D10,'B GS'!D10,'B SEM'!D10)</f>
        <v>1592</v>
      </c>
      <c r="E10" s="888">
        <f>SUM('B CAS'!E10,'B CAPS'!E10,'B GS'!E10,'B SEM'!E10)</f>
        <v>191</v>
      </c>
      <c r="F10" s="888">
        <f>SUM('B CAS'!F10,'B CAPS'!F10,'B GS'!F10,'B SEM'!F10)</f>
        <v>452</v>
      </c>
      <c r="G10" s="409">
        <f t="shared" si="0"/>
        <v>2692</v>
      </c>
      <c r="H10" s="409">
        <f t="shared" si="1"/>
        <v>643</v>
      </c>
      <c r="I10" s="409">
        <f t="shared" si="2"/>
        <v>3335</v>
      </c>
    </row>
    <row r="11" spans="1:9" ht="25.5">
      <c r="A11" s="627" t="s">
        <v>676</v>
      </c>
      <c r="B11" s="15" t="s">
        <v>995</v>
      </c>
      <c r="C11" s="887">
        <f>SUM('B CAS'!C11,'B CAPS'!C11,'B GS'!C11,'B SEM'!C11)</f>
        <v>31</v>
      </c>
      <c r="D11" s="887">
        <f>SUM('B CAS'!D11,'B CAPS'!D11,'B GS'!D11,'B SEM'!D11)</f>
        <v>50</v>
      </c>
      <c r="E11" s="887">
        <f>SUM('B CAS'!E11,'B CAPS'!E11,'B GS'!E11,'B SEM'!E11)</f>
        <v>0</v>
      </c>
      <c r="F11" s="887">
        <f>SUM('B CAS'!F11,'B CAPS'!F11,'B GS'!F11,'B SEM'!F11)</f>
        <v>5</v>
      </c>
      <c r="G11" s="409">
        <f t="shared" si="0"/>
        <v>81</v>
      </c>
      <c r="H11" s="409">
        <f t="shared" si="1"/>
        <v>5</v>
      </c>
      <c r="I11" s="409">
        <f t="shared" si="2"/>
        <v>86</v>
      </c>
    </row>
    <row r="12" spans="1:9">
      <c r="A12" s="627" t="s">
        <v>676</v>
      </c>
      <c r="B12" s="16" t="s">
        <v>996</v>
      </c>
      <c r="C12" s="888">
        <f>SUM('B CAS'!C12,'B CAPS'!C12,'B GS'!C12,'B SEM'!C12)</f>
        <v>1131</v>
      </c>
      <c r="D12" s="888">
        <f>SUM('B CAS'!D12,'B CAPS'!D12,'B GS'!D12,'B SEM'!D12)</f>
        <v>1642</v>
      </c>
      <c r="E12" s="888">
        <f>SUM('B CAS'!E12,'B CAPS'!E12,'B GS'!E12,'B SEM'!E12)</f>
        <v>191</v>
      </c>
      <c r="F12" s="888">
        <f>SUM('B CAS'!F12,'B CAPS'!F12,'B GS'!F12,'B SEM'!F12)</f>
        <v>457</v>
      </c>
      <c r="G12" s="409">
        <f t="shared" si="0"/>
        <v>2773</v>
      </c>
      <c r="H12" s="409">
        <f t="shared" si="1"/>
        <v>648</v>
      </c>
      <c r="I12" s="409">
        <f t="shared" si="2"/>
        <v>3421</v>
      </c>
    </row>
    <row r="13" spans="1:9">
      <c r="A13" s="627" t="s">
        <v>676</v>
      </c>
      <c r="B13" s="612" t="s">
        <v>535</v>
      </c>
      <c r="C13" s="72"/>
      <c r="D13" s="72"/>
      <c r="E13" s="72"/>
      <c r="F13" s="72"/>
    </row>
    <row r="14" spans="1:9">
      <c r="A14" s="627" t="s">
        <v>676</v>
      </c>
      <c r="B14" s="18" t="s">
        <v>536</v>
      </c>
      <c r="C14" s="887">
        <f>SUM('B CAS'!C14,'B CAPS'!C14,'B GS'!C14,'B SEM'!C14)</f>
        <v>157</v>
      </c>
      <c r="D14" s="889">
        <f>SUM('B CAS'!D14,'B CAPS'!D14,'B GS'!D14,'B SEM'!D14)</f>
        <v>188</v>
      </c>
      <c r="E14" s="889">
        <f>SUM('B CAS'!E14,'B CAPS'!E14,'B GS'!E14,'B SEM'!E14)</f>
        <v>29</v>
      </c>
      <c r="F14" s="889">
        <f>SUM('B CAS'!F14,'B CAPS'!F14,'B GS'!F14,'B SEM'!F14)</f>
        <v>34</v>
      </c>
    </row>
    <row r="15" spans="1:9">
      <c r="A15" s="627" t="s">
        <v>676</v>
      </c>
      <c r="B15" s="18" t="s">
        <v>114</v>
      </c>
      <c r="C15" s="889">
        <f>SUM('B CAS'!C15,'B CAPS'!C15,'B GS'!C15,'B SEM'!C15)</f>
        <v>415</v>
      </c>
      <c r="D15" s="889">
        <f>SUM('B CAS'!D15,'B CAPS'!D15,'B GS'!D15,'B SEM'!D15)</f>
        <v>489</v>
      </c>
      <c r="E15" s="889">
        <f>SUM('B CAS'!E15,'B CAPS'!E15,'B GS'!E15,'B SEM'!E15)</f>
        <v>375</v>
      </c>
      <c r="F15" s="889">
        <f>SUM('B CAS'!F15,'B CAPS'!F15,'B GS'!F15,'B SEM'!F15)</f>
        <v>304</v>
      </c>
    </row>
    <row r="16" spans="1:9" ht="25.5">
      <c r="A16" s="627" t="s">
        <v>676</v>
      </c>
      <c r="B16" s="17" t="s">
        <v>537</v>
      </c>
      <c r="C16" s="889">
        <f>SUM('B CAS'!C16,'B CAPS'!C16,'B GS'!C16,'B SEM'!C16)</f>
        <v>0</v>
      </c>
      <c r="D16" s="889">
        <f>SUM('B CAS'!D16,'B CAPS'!D16,'B GS'!D16,'B SEM'!D16)</f>
        <v>1</v>
      </c>
      <c r="E16" s="889">
        <f>SUM('B CAS'!E16,'B CAPS'!E16,'B GS'!E16,'B SEM'!E16)</f>
        <v>18</v>
      </c>
      <c r="F16" s="889">
        <f>SUM('B CAS'!F16,'B CAPS'!F16,'B GS'!F16,'B SEM'!F16)</f>
        <v>7</v>
      </c>
    </row>
    <row r="17" spans="1:9">
      <c r="A17" s="627" t="s">
        <v>676</v>
      </c>
      <c r="B17" s="16" t="s">
        <v>538</v>
      </c>
      <c r="C17" s="73">
        <f>SUM(C14:C16)</f>
        <v>572</v>
      </c>
      <c r="D17" s="73">
        <f>SUM(D14:D16)</f>
        <v>678</v>
      </c>
      <c r="E17" s="73">
        <f>SUM(E14:E16)</f>
        <v>422</v>
      </c>
      <c r="F17" s="73">
        <f>SUM(F14:F16)</f>
        <v>345</v>
      </c>
    </row>
    <row r="18" spans="1:9">
      <c r="A18" s="627" t="s">
        <v>676</v>
      </c>
      <c r="B18" s="966" t="s">
        <v>539</v>
      </c>
      <c r="C18" s="966"/>
      <c r="D18" s="966"/>
      <c r="E18" s="966"/>
      <c r="F18" s="890">
        <f>SUM(C12:F12)</f>
        <v>3421</v>
      </c>
    </row>
    <row r="19" spans="1:9">
      <c r="A19" s="627" t="s">
        <v>676</v>
      </c>
      <c r="B19" s="961" t="s">
        <v>265</v>
      </c>
      <c r="C19" s="961"/>
      <c r="D19" s="961"/>
      <c r="E19" s="961"/>
      <c r="F19" s="891">
        <f>SUM(C17:F17)</f>
        <v>2017</v>
      </c>
    </row>
    <row r="20" spans="1:9">
      <c r="A20" s="627" t="s">
        <v>676</v>
      </c>
      <c r="B20" s="968" t="s">
        <v>540</v>
      </c>
      <c r="C20" s="968"/>
      <c r="D20" s="968"/>
      <c r="E20" s="968"/>
      <c r="F20" s="892">
        <f>SUM(F18:F19)</f>
        <v>5438</v>
      </c>
    </row>
    <row r="22" spans="1:9" ht="62.25" customHeight="1">
      <c r="A22" s="627" t="s">
        <v>677</v>
      </c>
      <c r="B22" s="969" t="s">
        <v>266</v>
      </c>
      <c r="C22" s="970"/>
      <c r="D22" s="970"/>
      <c r="E22" s="970"/>
      <c r="F22" s="970"/>
      <c r="G22" s="28"/>
      <c r="H22" s="28"/>
      <c r="I22" s="28"/>
    </row>
    <row r="23" spans="1:9" ht="78.75">
      <c r="A23" s="627" t="s">
        <v>677</v>
      </c>
      <c r="B23" s="971"/>
      <c r="C23" s="971"/>
      <c r="D23" s="101" t="s">
        <v>541</v>
      </c>
      <c r="E23" s="101" t="s">
        <v>989</v>
      </c>
      <c r="F23" s="101" t="s">
        <v>675</v>
      </c>
      <c r="G23" s="584" t="s">
        <v>541</v>
      </c>
      <c r="H23" s="585" t="s">
        <v>989</v>
      </c>
      <c r="I23" s="585" t="s">
        <v>675</v>
      </c>
    </row>
    <row r="24" spans="1:9">
      <c r="A24" s="627" t="s">
        <v>677</v>
      </c>
      <c r="B24" s="972" t="s">
        <v>542</v>
      </c>
      <c r="C24" s="972"/>
      <c r="D24" s="894">
        <f>SUM('B CAS'!D24,'B CAPS'!D24,'B GS'!D24,'B SEM'!D24)</f>
        <v>1</v>
      </c>
      <c r="E24" s="894">
        <f>SUM('B CAS'!E24,'B CAPS'!E24,'B GS'!E24,'B SEM'!E24)</f>
        <v>12</v>
      </c>
      <c r="F24" s="894">
        <f>SUM('B CAS'!F24,'B CAPS'!F24,'B GS'!F24,'B SEM'!F24)</f>
        <v>12</v>
      </c>
      <c r="G24" s="583">
        <f>D24/$D$31</f>
        <v>1.440922190201729E-3</v>
      </c>
      <c r="H24" s="583">
        <f>E24/$E$31</f>
        <v>3.5982008995502249E-3</v>
      </c>
      <c r="I24" s="583">
        <f>F24/$F$31</f>
        <v>3.5077462730195848E-3</v>
      </c>
    </row>
    <row r="25" spans="1:9">
      <c r="A25" s="627" t="s">
        <v>677</v>
      </c>
      <c r="B25" s="972" t="s">
        <v>653</v>
      </c>
      <c r="C25" s="972"/>
      <c r="D25" s="894">
        <f>SUM('B CAS'!D25,'B CAPS'!D25,'B GS'!D25,'B SEM'!D25)</f>
        <v>10</v>
      </c>
      <c r="E25" s="894">
        <f>SUM('B CAS'!E25,'B CAPS'!E25,'B GS'!E25,'B SEM'!E25)</f>
        <v>121</v>
      </c>
      <c r="F25" s="894">
        <f>SUM('B CAS'!F25,'B CAPS'!F25,'B GS'!F25,'B SEM'!F25)</f>
        <v>121</v>
      </c>
      <c r="G25" s="583">
        <f t="shared" ref="G25:G31" si="3">D25/$D$31</f>
        <v>1.4409221902017291E-2</v>
      </c>
      <c r="H25" s="583">
        <f t="shared" ref="H25:H31" si="4">E25/$E$31</f>
        <v>3.6281859070464766E-2</v>
      </c>
      <c r="I25" s="583">
        <f t="shared" ref="I25:I31" si="5">F25/$F$31</f>
        <v>3.5369774919614148E-2</v>
      </c>
    </row>
    <row r="26" spans="1:9" ht="54" customHeight="1">
      <c r="A26" s="627" t="s">
        <v>677</v>
      </c>
      <c r="B26" s="972" t="s">
        <v>435</v>
      </c>
      <c r="C26" s="972"/>
      <c r="D26" s="894">
        <f>SUM('B CAS'!D26,'B CAPS'!D26,'B GS'!D26,'B SEM'!D26)</f>
        <v>5</v>
      </c>
      <c r="E26" s="894">
        <f>SUM('B CAS'!E26,'B CAPS'!E26,'B GS'!E26,'B SEM'!E26)</f>
        <v>11</v>
      </c>
      <c r="F26" s="894">
        <f>SUM('B CAS'!F26,'B CAPS'!F26,'B GS'!F26,'B SEM'!F26)</f>
        <v>11</v>
      </c>
      <c r="G26" s="583">
        <f t="shared" si="3"/>
        <v>7.2046109510086453E-3</v>
      </c>
      <c r="H26" s="583">
        <f t="shared" si="4"/>
        <v>3.2983508245877061E-3</v>
      </c>
      <c r="I26" s="583">
        <f t="shared" si="5"/>
        <v>3.2154340836012861E-3</v>
      </c>
    </row>
    <row r="27" spans="1:9">
      <c r="A27" s="627" t="s">
        <v>677</v>
      </c>
      <c r="B27" s="972" t="s">
        <v>654</v>
      </c>
      <c r="C27" s="972"/>
      <c r="D27" s="894">
        <f>SUM('B CAS'!D27,'B CAPS'!D27,'B GS'!D27,'B SEM'!D27)</f>
        <v>17</v>
      </c>
      <c r="E27" s="894">
        <f>SUM('B CAS'!E27,'B CAPS'!E27,'B GS'!E27,'B SEM'!E27)</f>
        <v>69</v>
      </c>
      <c r="F27" s="894">
        <f>SUM('B CAS'!F27,'B CAPS'!F27,'B GS'!F27,'B SEM'!F27)</f>
        <v>70</v>
      </c>
      <c r="G27" s="583">
        <f t="shared" si="3"/>
        <v>2.4495677233429394E-2</v>
      </c>
      <c r="H27" s="583">
        <f t="shared" si="4"/>
        <v>2.0689655172413793E-2</v>
      </c>
      <c r="I27" s="583">
        <f t="shared" si="5"/>
        <v>2.0461853259280911E-2</v>
      </c>
    </row>
    <row r="28" spans="1:9">
      <c r="A28" s="627" t="s">
        <v>677</v>
      </c>
      <c r="B28" s="972" t="s">
        <v>655</v>
      </c>
      <c r="C28" s="972"/>
      <c r="D28" s="894">
        <f>SUM('B CAS'!D28,'B CAPS'!D28,'B GS'!D28,'B SEM'!D28)</f>
        <v>7</v>
      </c>
      <c r="E28" s="894">
        <f>SUM('B CAS'!E28,'B CAPS'!E28,'B GS'!E28,'B SEM'!E28)</f>
        <v>48</v>
      </c>
      <c r="F28" s="894">
        <f>SUM('B CAS'!F28,'B CAPS'!F28,'B GS'!F28,'B SEM'!F28)</f>
        <v>48</v>
      </c>
      <c r="G28" s="583">
        <f t="shared" si="3"/>
        <v>1.0086455331412104E-2</v>
      </c>
      <c r="H28" s="583">
        <f t="shared" si="4"/>
        <v>1.4392803598200899E-2</v>
      </c>
      <c r="I28" s="583">
        <f t="shared" si="5"/>
        <v>1.4030985092078339E-2</v>
      </c>
    </row>
    <row r="29" spans="1:9">
      <c r="A29" s="627" t="s">
        <v>677</v>
      </c>
      <c r="B29" s="972" t="s">
        <v>656</v>
      </c>
      <c r="C29" s="972"/>
      <c r="D29" s="894">
        <f>SUM('B CAS'!D29,'B CAPS'!D29,'B GS'!D29,'B SEM'!D29)</f>
        <v>577</v>
      </c>
      <c r="E29" s="894">
        <f>SUM('B CAS'!E29,'B CAPS'!E29,'B GS'!E29,'B SEM'!E29)</f>
        <v>2745</v>
      </c>
      <c r="F29" s="894">
        <f>SUM('B CAS'!F29,'B CAPS'!F29,'B GS'!F29,'B SEM'!F29)</f>
        <v>2825</v>
      </c>
      <c r="G29" s="583">
        <f t="shared" si="3"/>
        <v>0.83141210374639773</v>
      </c>
      <c r="H29" s="583">
        <f t="shared" si="4"/>
        <v>0.82308845577211398</v>
      </c>
      <c r="I29" s="583">
        <f t="shared" si="5"/>
        <v>0.82578193510669395</v>
      </c>
    </row>
    <row r="30" spans="1:9">
      <c r="A30" s="627" t="s">
        <v>677</v>
      </c>
      <c r="B30" s="972" t="s">
        <v>657</v>
      </c>
      <c r="C30" s="972"/>
      <c r="D30" s="894">
        <f>SUM('B CAS'!D30,'B CAPS'!D30,'B GS'!D30,'B SEM'!D30)</f>
        <v>77</v>
      </c>
      <c r="E30" s="894">
        <f>SUM('B CAS'!E30,'B CAPS'!E30,'B GS'!E30,'B SEM'!E30)</f>
        <v>329</v>
      </c>
      <c r="F30" s="894">
        <f>SUM('B CAS'!F30,'B CAPS'!F30,'B GS'!F30,'B SEM'!F30)</f>
        <v>334</v>
      </c>
      <c r="G30" s="583">
        <f t="shared" si="3"/>
        <v>0.11095100864553314</v>
      </c>
      <c r="H30" s="583">
        <f t="shared" si="4"/>
        <v>9.8650674662668664E-2</v>
      </c>
      <c r="I30" s="583">
        <f t="shared" si="5"/>
        <v>9.7632271265711779E-2</v>
      </c>
    </row>
    <row r="31" spans="1:9">
      <c r="A31" s="627" t="s">
        <v>677</v>
      </c>
      <c r="B31" s="973" t="s">
        <v>658</v>
      </c>
      <c r="C31" s="973"/>
      <c r="D31" s="75">
        <f>SUM('B CAS'!D31,'B CAPS'!D31,'B GS'!D31,'B SEM'!D31)</f>
        <v>694</v>
      </c>
      <c r="E31" s="75">
        <f>SUM('B CAS'!E31,'B CAPS'!E31,'B GS'!E31,'B SEM'!E31)</f>
        <v>3335</v>
      </c>
      <c r="F31" s="75">
        <f>SUM('B CAS'!F31,'B CAPS'!F31,'B GS'!F31,'B SEM'!F31)</f>
        <v>3421</v>
      </c>
      <c r="G31" s="583">
        <f t="shared" si="3"/>
        <v>1</v>
      </c>
      <c r="H31" s="583">
        <f t="shared" si="4"/>
        <v>1</v>
      </c>
      <c r="I31" s="583">
        <f t="shared" si="5"/>
        <v>1</v>
      </c>
    </row>
    <row r="33" spans="1:6" ht="15.75">
      <c r="B33" s="19" t="s">
        <v>659</v>
      </c>
    </row>
    <row r="34" spans="1:6">
      <c r="A34" s="627" t="s">
        <v>678</v>
      </c>
      <c r="B34" s="3" t="s">
        <v>267</v>
      </c>
      <c r="F34" s="20"/>
    </row>
    <row r="35" spans="1:6">
      <c r="A35" s="627" t="s">
        <v>678</v>
      </c>
      <c r="B35" s="9" t="s">
        <v>660</v>
      </c>
      <c r="C35" s="893">
        <f>SUM('B CAS'!C35,'B CAPS'!C35,'B GS'!C35,'B SEM'!C35)</f>
        <v>0</v>
      </c>
      <c r="F35" s="20"/>
    </row>
    <row r="36" spans="1:6">
      <c r="A36" s="627" t="s">
        <v>678</v>
      </c>
      <c r="B36" s="9" t="s">
        <v>661</v>
      </c>
      <c r="C36" s="893">
        <f>SUM('B CAS'!C36,'B CAPS'!C36,'B GS'!C36,'B SEM'!C36)</f>
        <v>6</v>
      </c>
      <c r="F36" s="20"/>
    </row>
    <row r="37" spans="1:6">
      <c r="A37" s="627" t="s">
        <v>678</v>
      </c>
      <c r="B37" s="9" t="s">
        <v>662</v>
      </c>
      <c r="C37" s="893">
        <f>SUM('B CAS'!C37,'B CAPS'!C37,'B GS'!C37,'B SEM'!C37)</f>
        <v>899</v>
      </c>
      <c r="F37" s="20"/>
    </row>
    <row r="38" spans="1:6">
      <c r="A38" s="627" t="s">
        <v>678</v>
      </c>
      <c r="B38" s="9" t="s">
        <v>419</v>
      </c>
      <c r="C38" s="893">
        <f>SUM('B CAS'!C38,'B CAPS'!C38,'B GS'!C38,'B SEM'!C38)</f>
        <v>9</v>
      </c>
      <c r="F38" s="20"/>
    </row>
    <row r="39" spans="1:6">
      <c r="A39" s="627" t="s">
        <v>678</v>
      </c>
      <c r="B39" s="9" t="s">
        <v>663</v>
      </c>
      <c r="C39" s="893">
        <f>SUM('B CAS'!C39,'B CAPS'!C39,'B GS'!C39,'B SEM'!C39)</f>
        <v>414</v>
      </c>
      <c r="F39" s="20"/>
    </row>
    <row r="40" spans="1:6">
      <c r="A40" s="627" t="s">
        <v>678</v>
      </c>
      <c r="B40" s="9" t="s">
        <v>664</v>
      </c>
      <c r="C40" s="893">
        <f>SUM('B CAS'!C40,'B CAPS'!C40,'B GS'!C40,'B SEM'!C40)</f>
        <v>11</v>
      </c>
      <c r="F40" s="20"/>
    </row>
    <row r="41" spans="1:6" ht="25.5">
      <c r="A41" s="627" t="s">
        <v>678</v>
      </c>
      <c r="B41" s="236" t="s">
        <v>268</v>
      </c>
      <c r="C41" s="893">
        <f>SUM('B CAS'!C41,'B CAPS'!C41,'B GS'!C41,'B SEM'!C41)</f>
        <v>4</v>
      </c>
      <c r="F41" s="20"/>
    </row>
    <row r="42" spans="1:6" ht="25.5">
      <c r="A42" s="627" t="s">
        <v>678</v>
      </c>
      <c r="B42" s="236" t="s">
        <v>269</v>
      </c>
      <c r="C42" s="893">
        <f>SUM('B CAS'!C42,'B CAPS'!C42,'B GS'!C42,'B SEM'!C42)</f>
        <v>6</v>
      </c>
      <c r="F42" s="20"/>
    </row>
    <row r="43" spans="1:6">
      <c r="A43" s="627" t="s">
        <v>678</v>
      </c>
      <c r="B43" s="235" t="s">
        <v>270</v>
      </c>
      <c r="C43" s="893">
        <f>SUM('B CAS'!C43,'B CAPS'!C43,'B GS'!C43,'B SEM'!C43)</f>
        <v>0</v>
      </c>
      <c r="F43" s="20"/>
    </row>
    <row r="45" spans="1:6" ht="15.75">
      <c r="B45" s="21" t="s">
        <v>665</v>
      </c>
      <c r="C45" s="609"/>
      <c r="D45" s="609"/>
      <c r="E45" s="609"/>
      <c r="F45" s="609"/>
    </row>
    <row r="46" spans="1:6">
      <c r="B46" s="967" t="s">
        <v>640</v>
      </c>
      <c r="C46" s="967"/>
      <c r="D46" s="967"/>
      <c r="E46" s="967"/>
      <c r="F46" s="967"/>
    </row>
    <row r="47" spans="1:6">
      <c r="A47" s="617"/>
      <c r="B47" s="609"/>
      <c r="C47" s="609"/>
      <c r="D47" s="609"/>
      <c r="E47" s="609"/>
      <c r="F47" s="609"/>
    </row>
    <row r="48" spans="1:6">
      <c r="B48" s="975" t="s">
        <v>947</v>
      </c>
      <c r="C48" s="976"/>
      <c r="D48" s="614"/>
      <c r="E48" s="614"/>
      <c r="F48" s="614"/>
    </row>
    <row r="49" spans="1:6">
      <c r="A49" s="622"/>
      <c r="B49" s="151"/>
      <c r="C49" s="151"/>
      <c r="D49" s="151"/>
      <c r="E49" s="151"/>
      <c r="F49" s="151"/>
    </row>
    <row r="50" spans="1:6" ht="42.75" customHeight="1">
      <c r="A50" s="622"/>
      <c r="B50" s="974" t="s">
        <v>271</v>
      </c>
      <c r="C50" s="974"/>
      <c r="D50" s="974"/>
      <c r="E50" s="974"/>
      <c r="F50" s="151"/>
    </row>
    <row r="51" spans="1:6">
      <c r="A51" s="622"/>
      <c r="B51" s="613"/>
      <c r="C51" s="613"/>
      <c r="D51" s="613"/>
      <c r="E51" s="613"/>
      <c r="F51" s="151"/>
    </row>
    <row r="52" spans="1:6">
      <c r="A52" s="622"/>
      <c r="B52" s="153" t="s">
        <v>272</v>
      </c>
      <c r="C52" s="613"/>
      <c r="D52" s="613"/>
      <c r="E52" s="613"/>
      <c r="F52" s="151"/>
    </row>
    <row r="53" spans="1:6" s="152" customFormat="1" ht="48" customHeight="1">
      <c r="A53" s="621"/>
      <c r="B53" s="974" t="s">
        <v>273</v>
      </c>
      <c r="C53" s="967"/>
      <c r="D53" s="967"/>
      <c r="E53" s="967"/>
      <c r="F53" s="967"/>
    </row>
    <row r="54" spans="1:6" s="152" customFormat="1" ht="38.25" customHeight="1">
      <c r="A54" s="627" t="s">
        <v>679</v>
      </c>
      <c r="B54" s="977" t="s">
        <v>274</v>
      </c>
      <c r="C54" s="978"/>
      <c r="D54" s="978"/>
      <c r="E54" s="979"/>
      <c r="F54" s="894">
        <v>664</v>
      </c>
    </row>
    <row r="55" spans="1:6" s="152" customFormat="1" ht="65.25" customHeight="1">
      <c r="A55" s="627" t="s">
        <v>680</v>
      </c>
      <c r="B55" s="980" t="s">
        <v>275</v>
      </c>
      <c r="C55" s="981"/>
      <c r="D55" s="981"/>
      <c r="E55" s="982"/>
      <c r="F55" s="894">
        <v>1</v>
      </c>
    </row>
    <row r="56" spans="1:6" s="152" customFormat="1" ht="35.25" customHeight="1">
      <c r="A56" s="627" t="s">
        <v>681</v>
      </c>
      <c r="B56" s="983" t="s">
        <v>276</v>
      </c>
      <c r="C56" s="984"/>
      <c r="D56" s="984"/>
      <c r="E56" s="985"/>
      <c r="F56" s="894">
        <f>F54-F55</f>
        <v>663</v>
      </c>
    </row>
    <row r="57" spans="1:6" ht="36" customHeight="1">
      <c r="A57" s="627" t="s">
        <v>682</v>
      </c>
      <c r="B57" s="983" t="s">
        <v>278</v>
      </c>
      <c r="C57" s="984"/>
      <c r="D57" s="984"/>
      <c r="E57" s="985"/>
      <c r="F57" s="894">
        <v>416</v>
      </c>
    </row>
    <row r="58" spans="1:6" ht="35.25" customHeight="1">
      <c r="A58" s="627" t="s">
        <v>683</v>
      </c>
      <c r="B58" s="983" t="s">
        <v>279</v>
      </c>
      <c r="C58" s="984"/>
      <c r="D58" s="984"/>
      <c r="E58" s="985"/>
      <c r="F58" s="894">
        <v>67</v>
      </c>
    </row>
    <row r="59" spans="1:6" ht="38.25" customHeight="1">
      <c r="A59" s="627" t="s">
        <v>684</v>
      </c>
      <c r="B59" s="980" t="s">
        <v>280</v>
      </c>
      <c r="C59" s="981"/>
      <c r="D59" s="981"/>
      <c r="E59" s="982"/>
      <c r="F59" s="894">
        <v>12</v>
      </c>
    </row>
    <row r="60" spans="1:6" ht="26.25" customHeight="1">
      <c r="A60" s="627" t="s">
        <v>685</v>
      </c>
      <c r="B60" s="983" t="s">
        <v>948</v>
      </c>
      <c r="C60" s="984"/>
      <c r="D60" s="984"/>
      <c r="E60" s="985"/>
      <c r="F60" s="894">
        <f>SUM(F57:F59)</f>
        <v>495</v>
      </c>
    </row>
    <row r="61" spans="1:6" ht="25.5" customHeight="1">
      <c r="A61" s="627" t="s">
        <v>380</v>
      </c>
      <c r="B61" s="983" t="s">
        <v>277</v>
      </c>
      <c r="C61" s="984"/>
      <c r="D61" s="984"/>
      <c r="E61" s="985"/>
      <c r="F61" s="895">
        <f>F60/F56</f>
        <v>0.74660633484162897</v>
      </c>
    </row>
    <row r="62" spans="1:6" ht="27.75" customHeight="1">
      <c r="A62" s="622"/>
      <c r="B62" s="613"/>
      <c r="C62" s="613"/>
      <c r="D62" s="613"/>
      <c r="E62" s="613"/>
      <c r="F62" s="151"/>
    </row>
    <row r="63" spans="1:6" ht="30.75" customHeight="1">
      <c r="A63" s="622"/>
      <c r="B63" s="154" t="s">
        <v>641</v>
      </c>
      <c r="C63" s="151"/>
      <c r="D63" s="151"/>
      <c r="E63" s="151"/>
      <c r="F63" s="151"/>
    </row>
    <row r="64" spans="1:6" ht="42" customHeight="1">
      <c r="B64" s="974" t="s">
        <v>642</v>
      </c>
      <c r="C64" s="967"/>
      <c r="D64" s="967"/>
      <c r="E64" s="967"/>
      <c r="F64" s="967"/>
    </row>
    <row r="65" spans="1:6" ht="37.5" customHeight="1">
      <c r="A65" s="627" t="s">
        <v>679</v>
      </c>
      <c r="B65" s="977" t="s">
        <v>643</v>
      </c>
      <c r="C65" s="978"/>
      <c r="D65" s="978"/>
      <c r="E65" s="979"/>
      <c r="F65" s="894">
        <v>643</v>
      </c>
    </row>
    <row r="66" spans="1:6" s="152" customFormat="1" ht="57.75" customHeight="1">
      <c r="A66" s="627" t="s">
        <v>680</v>
      </c>
      <c r="B66" s="980" t="s">
        <v>644</v>
      </c>
      <c r="C66" s="981"/>
      <c r="D66" s="981"/>
      <c r="E66" s="982"/>
      <c r="F66" s="894">
        <v>0</v>
      </c>
    </row>
    <row r="67" spans="1:6" s="152" customFormat="1" ht="31.5" customHeight="1">
      <c r="A67" s="627" t="s">
        <v>681</v>
      </c>
      <c r="B67" s="983" t="s">
        <v>645</v>
      </c>
      <c r="C67" s="984"/>
      <c r="D67" s="984"/>
      <c r="E67" s="985"/>
      <c r="F67" s="894">
        <f>F65-F66</f>
        <v>643</v>
      </c>
    </row>
    <row r="68" spans="1:6" ht="39.75" customHeight="1">
      <c r="A68" s="627" t="s">
        <v>682</v>
      </c>
      <c r="B68" s="983" t="s">
        <v>647</v>
      </c>
      <c r="C68" s="984"/>
      <c r="D68" s="984"/>
      <c r="E68" s="985"/>
      <c r="F68" s="894">
        <v>441</v>
      </c>
    </row>
    <row r="69" spans="1:6" ht="27" customHeight="1">
      <c r="A69" s="627" t="s">
        <v>683</v>
      </c>
      <c r="B69" s="983" t="s">
        <v>648</v>
      </c>
      <c r="C69" s="984"/>
      <c r="D69" s="984"/>
      <c r="E69" s="985"/>
      <c r="F69" s="894">
        <v>42</v>
      </c>
    </row>
    <row r="70" spans="1:6" ht="41.25" customHeight="1">
      <c r="A70" s="627" t="s">
        <v>684</v>
      </c>
      <c r="B70" s="980" t="s">
        <v>649</v>
      </c>
      <c r="C70" s="981"/>
      <c r="D70" s="981"/>
      <c r="E70" s="982"/>
      <c r="F70" s="894">
        <v>6</v>
      </c>
    </row>
    <row r="71" spans="1:6" ht="26.25" customHeight="1">
      <c r="A71" s="627" t="s">
        <v>685</v>
      </c>
      <c r="B71" s="983" t="s">
        <v>948</v>
      </c>
      <c r="C71" s="984"/>
      <c r="D71" s="984"/>
      <c r="E71" s="985"/>
      <c r="F71" s="894">
        <f>SUM(F68:F70)</f>
        <v>489</v>
      </c>
    </row>
    <row r="72" spans="1:6" ht="25.5" customHeight="1">
      <c r="A72" s="627" t="s">
        <v>380</v>
      </c>
      <c r="B72" s="983" t="s">
        <v>646</v>
      </c>
      <c r="C72" s="984"/>
      <c r="D72" s="984"/>
      <c r="E72" s="985"/>
      <c r="F72" s="895">
        <f>F71/F67</f>
        <v>0.76049766718506995</v>
      </c>
    </row>
    <row r="73" spans="1:6" ht="27.75" customHeight="1">
      <c r="F73" s="78"/>
    </row>
    <row r="74" spans="1:6" s="646" customFormat="1" ht="30.75" customHeight="1">
      <c r="A74" s="648"/>
      <c r="B74" s="253" t="s">
        <v>173</v>
      </c>
      <c r="F74" s="255"/>
    </row>
    <row r="75" spans="1:6" s="646" customFormat="1" ht="14.25" customHeight="1">
      <c r="A75" s="648"/>
      <c r="F75" s="255"/>
    </row>
    <row r="76" spans="1:6" s="646" customFormat="1" ht="27" customHeight="1">
      <c r="A76" s="648"/>
      <c r="B76" s="987" t="s">
        <v>281</v>
      </c>
      <c r="C76" s="987"/>
      <c r="D76" s="987"/>
      <c r="E76" s="987"/>
      <c r="F76" s="255"/>
    </row>
    <row r="77" spans="1:6" s="646" customFormat="1">
      <c r="A77" s="648"/>
      <c r="F77" s="255"/>
    </row>
    <row r="78" spans="1:6" s="646" customFormat="1">
      <c r="A78" s="648"/>
      <c r="B78" s="256" t="s">
        <v>282</v>
      </c>
      <c r="F78" s="255"/>
    </row>
    <row r="79" spans="1:6" s="646" customFormat="1" ht="17.25" customHeight="1">
      <c r="A79" s="647" t="s">
        <v>667</v>
      </c>
      <c r="B79" s="986" t="s">
        <v>283</v>
      </c>
      <c r="C79" s="986"/>
      <c r="D79" s="986"/>
      <c r="E79" s="986"/>
      <c r="F79" s="258"/>
    </row>
    <row r="80" spans="1:6" s="646" customFormat="1" ht="57" customHeight="1">
      <c r="A80" s="259" t="s">
        <v>949</v>
      </c>
      <c r="B80" s="986" t="s">
        <v>284</v>
      </c>
      <c r="C80" s="986"/>
      <c r="D80" s="986"/>
      <c r="E80" s="986"/>
      <c r="F80" s="258"/>
    </row>
    <row r="81" spans="1:6" s="646" customFormat="1" ht="30.75" customHeight="1">
      <c r="A81" s="259" t="s">
        <v>950</v>
      </c>
      <c r="B81" s="986" t="s">
        <v>285</v>
      </c>
      <c r="C81" s="986"/>
      <c r="D81" s="986"/>
      <c r="E81" s="986"/>
      <c r="F81" s="258">
        <f>F79-F80</f>
        <v>0</v>
      </c>
    </row>
    <row r="82" spans="1:6" s="646" customFormat="1" ht="23.25" customHeight="1">
      <c r="A82" s="259" t="s">
        <v>951</v>
      </c>
      <c r="B82" s="986" t="s">
        <v>958</v>
      </c>
      <c r="C82" s="986"/>
      <c r="D82" s="986"/>
      <c r="E82" s="986"/>
      <c r="F82" s="258"/>
    </row>
    <row r="83" spans="1:6" s="646" customFormat="1" ht="21.75" customHeight="1">
      <c r="A83" s="647" t="s">
        <v>952</v>
      </c>
      <c r="B83" s="986" t="s">
        <v>959</v>
      </c>
      <c r="C83" s="986"/>
      <c r="D83" s="986"/>
      <c r="E83" s="986"/>
      <c r="F83" s="258"/>
    </row>
    <row r="84" spans="1:6" s="646" customFormat="1" ht="24.75" customHeight="1">
      <c r="A84" s="647" t="s">
        <v>953</v>
      </c>
      <c r="B84" s="986" t="s">
        <v>960</v>
      </c>
      <c r="C84" s="986"/>
      <c r="D84" s="986"/>
      <c r="E84" s="986"/>
      <c r="F84" s="258"/>
    </row>
    <row r="85" spans="1:6" s="646" customFormat="1" ht="30" customHeight="1">
      <c r="A85" s="647" t="s">
        <v>954</v>
      </c>
      <c r="B85" s="986" t="s">
        <v>961</v>
      </c>
      <c r="C85" s="986"/>
      <c r="D85" s="986"/>
      <c r="E85" s="986"/>
      <c r="F85" s="258"/>
    </row>
    <row r="86" spans="1:6" s="646" customFormat="1">
      <c r="A86" s="647" t="s">
        <v>955</v>
      </c>
      <c r="B86" s="986" t="s">
        <v>962</v>
      </c>
      <c r="C86" s="986"/>
      <c r="D86" s="986"/>
      <c r="E86" s="986"/>
      <c r="F86" s="258"/>
    </row>
    <row r="87" spans="1:6" s="646" customFormat="1">
      <c r="A87" s="647" t="s">
        <v>956</v>
      </c>
      <c r="B87" s="986" t="s">
        <v>963</v>
      </c>
      <c r="C87" s="986"/>
      <c r="D87" s="986"/>
      <c r="E87" s="986"/>
      <c r="F87" s="258"/>
    </row>
    <row r="88" spans="1:6" s="646" customFormat="1">
      <c r="A88" s="647" t="s">
        <v>957</v>
      </c>
      <c r="B88" s="986" t="s">
        <v>964</v>
      </c>
      <c r="C88" s="986"/>
      <c r="D88" s="986"/>
      <c r="E88" s="986"/>
      <c r="F88" s="258"/>
    </row>
    <row r="89" spans="1:6" s="646" customFormat="1" ht="25.5" customHeight="1">
      <c r="A89" s="647"/>
      <c r="B89" s="260"/>
      <c r="C89" s="260"/>
      <c r="D89" s="260"/>
      <c r="E89" s="260"/>
      <c r="F89" s="261"/>
    </row>
    <row r="90" spans="1:6" s="646" customFormat="1">
      <c r="A90" s="648"/>
      <c r="B90" s="256" t="s">
        <v>650</v>
      </c>
      <c r="F90" s="255"/>
    </row>
    <row r="91" spans="1:6" s="646" customFormat="1" ht="18.75" customHeight="1">
      <c r="A91" s="647" t="s">
        <v>667</v>
      </c>
      <c r="B91" s="986" t="s">
        <v>651</v>
      </c>
      <c r="C91" s="986"/>
      <c r="D91" s="986"/>
      <c r="E91" s="986"/>
      <c r="F91" s="258"/>
    </row>
    <row r="92" spans="1:6" s="646" customFormat="1" ht="53.25" customHeight="1">
      <c r="A92" s="259" t="s">
        <v>949</v>
      </c>
      <c r="B92" s="986" t="s">
        <v>20</v>
      </c>
      <c r="C92" s="986"/>
      <c r="D92" s="986"/>
      <c r="E92" s="986"/>
      <c r="F92" s="258"/>
    </row>
    <row r="93" spans="1:6" s="646" customFormat="1" ht="30" customHeight="1">
      <c r="A93" s="259" t="s">
        <v>950</v>
      </c>
      <c r="B93" s="986" t="s">
        <v>652</v>
      </c>
      <c r="C93" s="986"/>
      <c r="D93" s="986"/>
      <c r="E93" s="986"/>
      <c r="F93" s="258">
        <f>F91-F92</f>
        <v>0</v>
      </c>
    </row>
    <row r="94" spans="1:6" s="646" customFormat="1">
      <c r="A94" s="259" t="s">
        <v>951</v>
      </c>
      <c r="B94" s="986" t="s">
        <v>958</v>
      </c>
      <c r="C94" s="986"/>
      <c r="D94" s="986"/>
      <c r="E94" s="986"/>
      <c r="F94" s="258"/>
    </row>
    <row r="95" spans="1:6" s="646" customFormat="1">
      <c r="A95" s="647" t="s">
        <v>952</v>
      </c>
      <c r="B95" s="986" t="s">
        <v>959</v>
      </c>
      <c r="C95" s="986"/>
      <c r="D95" s="986"/>
      <c r="E95" s="986"/>
      <c r="F95" s="258"/>
    </row>
    <row r="96" spans="1:6" s="646" customFormat="1" ht="23.25" customHeight="1">
      <c r="A96" s="647" t="s">
        <v>953</v>
      </c>
      <c r="B96" s="986" t="s">
        <v>960</v>
      </c>
      <c r="C96" s="986"/>
      <c r="D96" s="986"/>
      <c r="E96" s="986"/>
      <c r="F96" s="258"/>
    </row>
    <row r="97" spans="1:6" s="646" customFormat="1" ht="27.75" customHeight="1">
      <c r="A97" s="647" t="s">
        <v>954</v>
      </c>
      <c r="B97" s="986" t="s">
        <v>961</v>
      </c>
      <c r="C97" s="986"/>
      <c r="D97" s="986"/>
      <c r="E97" s="986"/>
      <c r="F97" s="258"/>
    </row>
    <row r="98" spans="1:6" s="646" customFormat="1">
      <c r="A98" s="647" t="s">
        <v>955</v>
      </c>
      <c r="B98" s="986" t="s">
        <v>962</v>
      </c>
      <c r="C98" s="986"/>
      <c r="D98" s="986"/>
      <c r="E98" s="986"/>
      <c r="F98" s="258"/>
    </row>
    <row r="99" spans="1:6" s="646" customFormat="1">
      <c r="A99" s="647" t="s">
        <v>956</v>
      </c>
      <c r="B99" s="986" t="s">
        <v>963</v>
      </c>
      <c r="C99" s="986"/>
      <c r="D99" s="986"/>
      <c r="E99" s="986"/>
      <c r="F99" s="258"/>
    </row>
    <row r="100" spans="1:6" s="646" customFormat="1">
      <c r="A100" s="647" t="s">
        <v>957</v>
      </c>
      <c r="B100" s="986" t="s">
        <v>964</v>
      </c>
      <c r="C100" s="986"/>
      <c r="D100" s="986"/>
      <c r="E100" s="986"/>
      <c r="F100" s="258"/>
    </row>
    <row r="101" spans="1:6" ht="24.75" customHeight="1"/>
    <row r="102" spans="1:6">
      <c r="B102" s="3" t="s">
        <v>666</v>
      </c>
    </row>
    <row r="103" spans="1:6" ht="78.75" customHeight="1">
      <c r="B103" s="989" t="s">
        <v>286</v>
      </c>
      <c r="C103" s="989"/>
      <c r="D103" s="989"/>
      <c r="E103" s="989"/>
      <c r="F103" s="989"/>
    </row>
    <row r="104" spans="1:6" ht="59.25" customHeight="1">
      <c r="A104" s="627" t="s">
        <v>965</v>
      </c>
      <c r="B104" s="988" t="s">
        <v>287</v>
      </c>
      <c r="C104" s="988"/>
      <c r="D104" s="988"/>
      <c r="E104" s="988"/>
      <c r="F104" s="875">
        <v>0.84799999999999998</v>
      </c>
    </row>
    <row r="107" spans="1:6" ht="65.25" customHeight="1"/>
    <row r="108" spans="1:6" ht="51.75" customHeight="1"/>
  </sheetData>
  <sheetProtection password="CA0F" sheet="1" objects="1" scenarios="1"/>
  <mergeCells count="61">
    <mergeCell ref="B104:E104"/>
    <mergeCell ref="B96:E96"/>
    <mergeCell ref="B97:E97"/>
    <mergeCell ref="B98:E98"/>
    <mergeCell ref="B99:E99"/>
    <mergeCell ref="B100:E100"/>
    <mergeCell ref="B103:F103"/>
    <mergeCell ref="B95:E95"/>
    <mergeCell ref="B82:E82"/>
    <mergeCell ref="B83:E83"/>
    <mergeCell ref="B84:E84"/>
    <mergeCell ref="B85:E85"/>
    <mergeCell ref="B86:E86"/>
    <mergeCell ref="B87:E87"/>
    <mergeCell ref="B88:E88"/>
    <mergeCell ref="B91:E91"/>
    <mergeCell ref="B92:E92"/>
    <mergeCell ref="B93:E93"/>
    <mergeCell ref="B94:E94"/>
    <mergeCell ref="B81:E81"/>
    <mergeCell ref="B65:E65"/>
    <mergeCell ref="B66:E66"/>
    <mergeCell ref="B67:E67"/>
    <mergeCell ref="B68:E68"/>
    <mergeCell ref="B69:E69"/>
    <mergeCell ref="B70:E70"/>
    <mergeCell ref="B71:E71"/>
    <mergeCell ref="B72:E72"/>
    <mergeCell ref="B76:E76"/>
    <mergeCell ref="B79:E79"/>
    <mergeCell ref="B80:E80"/>
    <mergeCell ref="B64:F64"/>
    <mergeCell ref="B48:C48"/>
    <mergeCell ref="B50:E50"/>
    <mergeCell ref="B53:F53"/>
    <mergeCell ref="B54:E54"/>
    <mergeCell ref="B55:E55"/>
    <mergeCell ref="B56:E56"/>
    <mergeCell ref="B57:E57"/>
    <mergeCell ref="B58:E58"/>
    <mergeCell ref="B59:E59"/>
    <mergeCell ref="B60:E60"/>
    <mergeCell ref="B61:E61"/>
    <mergeCell ref="B46:F46"/>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pageMargins left="0.75" right="0.75" top="1" bottom="1" header="0.5" footer="0.5"/>
  <pageSetup orientation="portrait" r:id="rId1"/>
  <headerFooter alignWithMargins="0">
    <oddHeader>&amp;CCommon Data Set 2008-09</oddHeader>
    <oddFooter>&amp;C&amp;A&amp;RPage &amp;P</oddFooter>
  </headerFooter>
  <drawing r:id="rId2"/>
</worksheet>
</file>

<file path=xl/worksheets/sheet30.xml><?xml version="1.0" encoding="utf-8"?>
<worksheet xmlns="http://schemas.openxmlformats.org/spreadsheetml/2006/main" xmlns:r="http://schemas.openxmlformats.org/officeDocument/2006/relationships">
  <sheetPr>
    <tabColor rgb="FFFF0000"/>
  </sheetPr>
  <dimension ref="A1:K53"/>
  <sheetViews>
    <sheetView workbookViewId="0">
      <selection sqref="A1:K1"/>
    </sheetView>
  </sheetViews>
  <sheetFormatPr defaultRowHeight="12.75"/>
  <cols>
    <col min="1" max="2" width="3.85546875" customWidth="1"/>
    <col min="3" max="3" width="10.7109375" customWidth="1"/>
    <col min="4" max="11" width="9" customWidth="1"/>
  </cols>
  <sheetData>
    <row r="1" spans="1:11" ht="18">
      <c r="A1" s="1228" t="s">
        <v>1067</v>
      </c>
      <c r="B1" s="1228"/>
      <c r="C1" s="1228"/>
      <c r="D1" s="1228"/>
      <c r="E1" s="1228"/>
      <c r="F1" s="1228"/>
      <c r="G1" s="1228"/>
      <c r="H1" s="1228"/>
      <c r="I1" s="1228"/>
      <c r="J1" s="1228"/>
      <c r="K1" s="1228"/>
    </row>
    <row r="3" spans="1:11" ht="38.25" customHeight="1">
      <c r="A3" s="3" t="s">
        <v>54</v>
      </c>
      <c r="B3" s="1202" t="s">
        <v>7</v>
      </c>
      <c r="C3" s="1203"/>
      <c r="D3" s="1203"/>
      <c r="E3" s="1203"/>
      <c r="F3" s="1203"/>
      <c r="G3" s="1203"/>
      <c r="H3" s="1203"/>
      <c r="I3" s="1203"/>
      <c r="J3" s="1203"/>
      <c r="K3" s="1203"/>
    </row>
    <row r="4" spans="1:11" ht="66" customHeight="1">
      <c r="B4" s="1200" t="s">
        <v>552</v>
      </c>
      <c r="C4" s="1200"/>
      <c r="D4" s="1200"/>
      <c r="E4" s="1200"/>
      <c r="F4" s="1200"/>
      <c r="G4" s="1200"/>
      <c r="H4" s="1200"/>
      <c r="I4" s="1200"/>
      <c r="J4" s="1200"/>
      <c r="K4" s="1200"/>
    </row>
    <row r="5" spans="1:11" s="186" customFormat="1">
      <c r="B5" s="187"/>
      <c r="C5" s="188"/>
      <c r="D5" s="185"/>
      <c r="E5" s="185"/>
      <c r="F5" s="185"/>
      <c r="G5" s="185"/>
      <c r="H5" s="185"/>
      <c r="I5" s="189"/>
      <c r="J5" s="187" t="s">
        <v>742</v>
      </c>
      <c r="K5" s="187" t="s">
        <v>743</v>
      </c>
    </row>
    <row r="6" spans="1:11" s="183" customFormat="1" ht="55.5" customHeight="1">
      <c r="B6" s="184"/>
      <c r="C6" s="1200" t="s">
        <v>735</v>
      </c>
      <c r="D6" s="1200"/>
      <c r="E6" s="1200"/>
      <c r="F6" s="1200"/>
      <c r="G6" s="1200"/>
      <c r="H6" s="1200"/>
      <c r="I6" s="1200"/>
      <c r="J6" s="190" t="s">
        <v>744</v>
      </c>
      <c r="K6" s="190" t="s">
        <v>745</v>
      </c>
    </row>
    <row r="7" spans="1:11" s="183" customFormat="1" ht="46.5" customHeight="1">
      <c r="B7" s="184"/>
      <c r="C7" s="1200" t="s">
        <v>736</v>
      </c>
      <c r="D7" s="1200"/>
      <c r="E7" s="1200"/>
      <c r="F7" s="1200"/>
      <c r="G7" s="1200"/>
      <c r="H7" s="1200"/>
      <c r="I7" s="1200"/>
      <c r="J7" s="190" t="s">
        <v>744</v>
      </c>
      <c r="K7" s="190" t="s">
        <v>159</v>
      </c>
    </row>
    <row r="8" spans="1:11" s="183" customFormat="1" ht="24.75" customHeight="1">
      <c r="B8" s="184"/>
      <c r="C8" s="1200" t="s">
        <v>737</v>
      </c>
      <c r="D8" s="1200"/>
      <c r="E8" s="1200"/>
      <c r="F8" s="1200"/>
      <c r="G8" s="1200"/>
      <c r="H8" s="1200"/>
      <c r="I8" s="1200"/>
      <c r="J8" s="190" t="s">
        <v>744</v>
      </c>
      <c r="K8" s="190" t="s">
        <v>746</v>
      </c>
    </row>
    <row r="9" spans="1:11" s="183" customFormat="1" ht="25.5" customHeight="1">
      <c r="B9" s="184"/>
      <c r="C9" s="1200" t="s">
        <v>738</v>
      </c>
      <c r="D9" s="1200"/>
      <c r="E9" s="1200"/>
      <c r="F9" s="1200"/>
      <c r="G9" s="1200"/>
      <c r="H9" s="1200"/>
      <c r="I9" s="1200"/>
      <c r="J9" s="190" t="s">
        <v>744</v>
      </c>
      <c r="K9" s="190" t="s">
        <v>744</v>
      </c>
    </row>
    <row r="10" spans="1:11" s="183" customFormat="1">
      <c r="B10" s="184"/>
      <c r="C10" s="1200" t="s">
        <v>739</v>
      </c>
      <c r="D10" s="1200"/>
      <c r="E10" s="1200"/>
      <c r="F10" s="1200"/>
      <c r="G10" s="1200"/>
      <c r="H10" s="1200"/>
      <c r="I10" s="1200"/>
      <c r="J10" s="190" t="s">
        <v>746</v>
      </c>
      <c r="K10" s="190" t="s">
        <v>744</v>
      </c>
    </row>
    <row r="11" spans="1:11" s="183" customFormat="1">
      <c r="B11" s="184"/>
      <c r="C11" s="1200" t="s">
        <v>740</v>
      </c>
      <c r="D11" s="1200"/>
      <c r="E11" s="1200"/>
      <c r="F11" s="1200"/>
      <c r="G11" s="1200"/>
      <c r="H11" s="1200"/>
      <c r="I11" s="1200"/>
      <c r="J11" s="190" t="s">
        <v>744</v>
      </c>
      <c r="K11" s="190" t="s">
        <v>744</v>
      </c>
    </row>
    <row r="12" spans="1:11" s="183" customFormat="1">
      <c r="B12" s="184"/>
      <c r="C12" s="1200" t="s">
        <v>741</v>
      </c>
      <c r="D12" s="1200"/>
      <c r="E12" s="1200"/>
      <c r="F12" s="1200"/>
      <c r="G12" s="1200"/>
      <c r="H12" s="1200"/>
      <c r="I12" s="1200"/>
      <c r="J12" s="190" t="s">
        <v>744</v>
      </c>
      <c r="K12" s="190" t="s">
        <v>746</v>
      </c>
    </row>
    <row r="13" spans="1:11" ht="12.75" customHeight="1">
      <c r="B13" s="140"/>
      <c r="C13" s="140"/>
      <c r="D13" s="140"/>
      <c r="E13" s="140"/>
      <c r="F13" s="140"/>
      <c r="G13" s="140"/>
      <c r="H13" s="140"/>
      <c r="I13" s="140"/>
      <c r="J13" s="140"/>
      <c r="K13" s="140"/>
    </row>
    <row r="14" spans="1:11" s="191" customFormat="1" ht="25.5" customHeight="1">
      <c r="B14" s="1204" t="s">
        <v>747</v>
      </c>
      <c r="C14" s="1205"/>
      <c r="D14" s="1205"/>
      <c r="E14" s="1205"/>
      <c r="F14" s="1205"/>
      <c r="G14" s="1205"/>
      <c r="H14" s="1205"/>
      <c r="I14" s="1205"/>
      <c r="J14" s="1205"/>
      <c r="K14" s="1205"/>
    </row>
    <row r="15" spans="1:11" s="191" customFormat="1" ht="49.5" customHeight="1">
      <c r="B15" s="1204" t="s">
        <v>748</v>
      </c>
      <c r="C15" s="1205"/>
      <c r="D15" s="1205"/>
      <c r="E15" s="1205"/>
      <c r="F15" s="1205"/>
      <c r="G15" s="1205"/>
      <c r="H15" s="1205"/>
      <c r="I15" s="1205"/>
      <c r="J15" s="1205"/>
      <c r="K15" s="1205"/>
    </row>
    <row r="16" spans="1:11" ht="25.5" customHeight="1">
      <c r="B16" s="1195" t="s">
        <v>749</v>
      </c>
      <c r="C16" s="1196"/>
      <c r="D16" s="1196"/>
      <c r="E16" s="1196"/>
      <c r="F16" s="1196"/>
      <c r="G16" s="1196"/>
      <c r="H16" s="1196"/>
      <c r="I16" s="1196"/>
      <c r="J16" s="1196"/>
      <c r="K16" s="1196"/>
    </row>
    <row r="17" spans="1:11" ht="64.5" customHeight="1">
      <c r="B17" s="1206" t="s">
        <v>8</v>
      </c>
      <c r="C17" s="1207"/>
      <c r="D17" s="1207"/>
      <c r="E17" s="1207"/>
      <c r="F17" s="1207"/>
      <c r="G17" s="1207"/>
      <c r="H17" s="1207"/>
      <c r="I17" s="1207"/>
      <c r="J17" s="1207"/>
      <c r="K17" s="1207"/>
    </row>
    <row r="18" spans="1:11" ht="12.75" customHeight="1">
      <c r="B18" s="1195" t="s">
        <v>502</v>
      </c>
      <c r="C18" s="1196"/>
      <c r="D18" s="1196"/>
      <c r="E18" s="1196"/>
      <c r="F18" s="1196"/>
      <c r="G18" s="1196"/>
      <c r="H18" s="1196"/>
      <c r="I18" s="1196"/>
      <c r="J18" s="1196"/>
      <c r="K18" s="1196"/>
    </row>
    <row r="19" spans="1:11" ht="12.75" customHeight="1">
      <c r="B19" s="1196"/>
      <c r="C19" s="1196"/>
      <c r="D19" s="1196"/>
      <c r="E19" s="1196"/>
      <c r="F19" s="1196"/>
      <c r="G19" s="1196"/>
      <c r="H19" s="1196"/>
      <c r="I19" s="1196"/>
      <c r="J19" s="1196"/>
      <c r="K19" s="1196"/>
    </row>
    <row r="20" spans="1:11">
      <c r="C20" s="117"/>
      <c r="D20" s="117"/>
      <c r="E20" s="117"/>
      <c r="F20" s="117"/>
      <c r="G20" s="117"/>
      <c r="H20" s="117"/>
      <c r="I20" s="117"/>
      <c r="J20" s="117"/>
      <c r="K20" s="117"/>
    </row>
    <row r="21" spans="1:11">
      <c r="A21" s="3" t="s">
        <v>54</v>
      </c>
      <c r="B21" s="1180"/>
      <c r="C21" s="1181"/>
      <c r="D21" s="1181"/>
      <c r="E21" s="1181"/>
      <c r="F21" s="1181"/>
      <c r="G21" s="1181"/>
      <c r="H21" s="1182"/>
      <c r="I21" s="135" t="s">
        <v>26</v>
      </c>
      <c r="J21" s="135" t="s">
        <v>27</v>
      </c>
      <c r="K21" s="135" t="s">
        <v>844</v>
      </c>
    </row>
    <row r="22" spans="1:11">
      <c r="A22" s="3" t="s">
        <v>54</v>
      </c>
      <c r="B22" s="136" t="s">
        <v>28</v>
      </c>
      <c r="C22" s="984" t="s">
        <v>29</v>
      </c>
      <c r="D22" s="984"/>
      <c r="E22" s="984"/>
      <c r="F22" s="984"/>
      <c r="G22" s="984"/>
      <c r="H22" s="985"/>
      <c r="I22" s="587">
        <v>26</v>
      </c>
      <c r="J22" s="587">
        <v>74</v>
      </c>
      <c r="K22" s="590">
        <f>I22+J22</f>
        <v>100</v>
      </c>
    </row>
    <row r="23" spans="1:11">
      <c r="A23" s="3" t="s">
        <v>54</v>
      </c>
      <c r="B23" s="136" t="s">
        <v>30</v>
      </c>
      <c r="C23" s="984" t="s">
        <v>31</v>
      </c>
      <c r="D23" s="984"/>
      <c r="E23" s="984"/>
      <c r="F23" s="984"/>
      <c r="G23" s="984"/>
      <c r="H23" s="985"/>
      <c r="I23" s="587">
        <v>2</v>
      </c>
      <c r="J23" s="587">
        <v>7</v>
      </c>
      <c r="K23" s="590">
        <f t="shared" ref="K23:K31" si="0">I23+J23</f>
        <v>9</v>
      </c>
    </row>
    <row r="24" spans="1:11">
      <c r="A24" s="3" t="s">
        <v>54</v>
      </c>
      <c r="B24" s="136" t="s">
        <v>32</v>
      </c>
      <c r="C24" s="984" t="s">
        <v>33</v>
      </c>
      <c r="D24" s="984"/>
      <c r="E24" s="984"/>
      <c r="F24" s="984"/>
      <c r="G24" s="984"/>
      <c r="H24" s="985"/>
      <c r="I24" s="587">
        <v>3</v>
      </c>
      <c r="J24" s="587">
        <v>29</v>
      </c>
      <c r="K24" s="590">
        <f t="shared" si="0"/>
        <v>32</v>
      </c>
    </row>
    <row r="25" spans="1:11">
      <c r="A25" s="3" t="s">
        <v>54</v>
      </c>
      <c r="B25" s="136" t="s">
        <v>34</v>
      </c>
      <c r="C25" s="984" t="s">
        <v>35</v>
      </c>
      <c r="D25" s="984"/>
      <c r="E25" s="984"/>
      <c r="F25" s="984"/>
      <c r="G25" s="984"/>
      <c r="H25" s="985"/>
      <c r="I25" s="587">
        <v>23</v>
      </c>
      <c r="J25" s="587">
        <v>45</v>
      </c>
      <c r="K25" s="590">
        <f t="shared" si="0"/>
        <v>68</v>
      </c>
    </row>
    <row r="26" spans="1:11" ht="14.25" customHeight="1">
      <c r="A26" s="3" t="s">
        <v>54</v>
      </c>
      <c r="B26" s="136" t="s">
        <v>36</v>
      </c>
      <c r="C26" s="984" t="s">
        <v>37</v>
      </c>
      <c r="D26" s="984"/>
      <c r="E26" s="984"/>
      <c r="F26" s="984"/>
      <c r="G26" s="984"/>
      <c r="H26" s="985"/>
      <c r="I26" s="587">
        <v>1</v>
      </c>
      <c r="J26" s="587">
        <v>0</v>
      </c>
      <c r="K26" s="590">
        <f t="shared" si="0"/>
        <v>1</v>
      </c>
    </row>
    <row r="27" spans="1:11" ht="25.5" customHeight="1">
      <c r="A27" s="3" t="s">
        <v>54</v>
      </c>
      <c r="B27" s="137" t="s">
        <v>38</v>
      </c>
      <c r="C27" s="1198" t="s">
        <v>9</v>
      </c>
      <c r="D27" s="1198"/>
      <c r="E27" s="1198"/>
      <c r="F27" s="1198"/>
      <c r="G27" s="1198"/>
      <c r="H27" s="1199"/>
      <c r="I27" s="587">
        <v>26</v>
      </c>
      <c r="J27" s="587">
        <v>38</v>
      </c>
      <c r="K27" s="590">
        <f t="shared" si="0"/>
        <v>64</v>
      </c>
    </row>
    <row r="28" spans="1:11" ht="26.25" customHeight="1">
      <c r="A28" s="3" t="s">
        <v>54</v>
      </c>
      <c r="B28" s="137" t="s">
        <v>39</v>
      </c>
      <c r="C28" s="984" t="s">
        <v>40</v>
      </c>
      <c r="D28" s="984"/>
      <c r="E28" s="984"/>
      <c r="F28" s="984"/>
      <c r="G28" s="984"/>
      <c r="H28" s="985"/>
      <c r="I28" s="587">
        <v>0</v>
      </c>
      <c r="J28" s="587">
        <v>35</v>
      </c>
      <c r="K28" s="590">
        <f t="shared" si="0"/>
        <v>35</v>
      </c>
    </row>
    <row r="29" spans="1:11">
      <c r="A29" s="3" t="s">
        <v>54</v>
      </c>
      <c r="B29" s="136" t="s">
        <v>41</v>
      </c>
      <c r="C29" s="984" t="s">
        <v>42</v>
      </c>
      <c r="D29" s="984"/>
      <c r="E29" s="984"/>
      <c r="F29" s="984"/>
      <c r="G29" s="984"/>
      <c r="H29" s="985"/>
      <c r="I29" s="587">
        <v>0</v>
      </c>
      <c r="J29" s="587">
        <v>1</v>
      </c>
      <c r="K29" s="590">
        <f t="shared" si="0"/>
        <v>1</v>
      </c>
    </row>
    <row r="30" spans="1:11" ht="25.5" customHeight="1">
      <c r="A30" s="3" t="s">
        <v>54</v>
      </c>
      <c r="B30" s="136" t="s">
        <v>43</v>
      </c>
      <c r="C30" s="984" t="s">
        <v>990</v>
      </c>
      <c r="D30" s="984"/>
      <c r="E30" s="984"/>
      <c r="F30" s="984"/>
      <c r="G30" s="984"/>
      <c r="H30" s="985"/>
      <c r="I30" s="587">
        <v>0</v>
      </c>
      <c r="J30" s="587">
        <v>0</v>
      </c>
      <c r="K30" s="590">
        <f t="shared" si="0"/>
        <v>0</v>
      </c>
    </row>
    <row r="31" spans="1:11" ht="25.5" customHeight="1">
      <c r="A31" s="3" t="s">
        <v>54</v>
      </c>
      <c r="B31" s="174" t="s">
        <v>73</v>
      </c>
      <c r="C31" s="1120" t="s">
        <v>750</v>
      </c>
      <c r="D31" s="1120"/>
      <c r="E31" s="1120"/>
      <c r="F31" s="1120"/>
      <c r="G31" s="1120"/>
      <c r="H31" s="1120"/>
      <c r="I31" s="587">
        <v>0</v>
      </c>
      <c r="J31" s="587">
        <v>0</v>
      </c>
      <c r="K31" s="590">
        <f t="shared" si="0"/>
        <v>0</v>
      </c>
    </row>
    <row r="33" spans="1:11">
      <c r="A33" s="3" t="s">
        <v>55</v>
      </c>
      <c r="B33" s="1191" t="s">
        <v>57</v>
      </c>
      <c r="C33" s="1148"/>
      <c r="D33" s="1148"/>
      <c r="E33" s="1148"/>
      <c r="F33" s="1148"/>
      <c r="G33" s="1148"/>
      <c r="H33" s="1148"/>
      <c r="I33" s="1148"/>
      <c r="J33" s="1148"/>
      <c r="K33" s="1148"/>
    </row>
    <row r="34" spans="1:11" ht="64.5" customHeight="1">
      <c r="B34" s="989" t="s">
        <v>10</v>
      </c>
      <c r="C34" s="989"/>
      <c r="D34" s="989"/>
      <c r="E34" s="989"/>
      <c r="F34" s="989"/>
      <c r="G34" s="989"/>
      <c r="H34" s="989"/>
      <c r="I34" s="989"/>
      <c r="J34" s="989"/>
      <c r="K34" s="989"/>
    </row>
    <row r="35" spans="1:11">
      <c r="B35" s="6"/>
      <c r="C35" s="6"/>
      <c r="D35" s="6"/>
      <c r="E35" s="6"/>
      <c r="F35" s="6"/>
      <c r="G35" s="6"/>
      <c r="H35" s="6"/>
      <c r="I35" s="6"/>
      <c r="J35" s="6"/>
      <c r="K35" s="6"/>
    </row>
    <row r="36" spans="1:11" s="166" customFormat="1">
      <c r="A36" s="63" t="s">
        <v>55</v>
      </c>
      <c r="B36" s="1197" t="s">
        <v>11</v>
      </c>
      <c r="C36" s="1197"/>
      <c r="D36" s="1197"/>
      <c r="E36" s="1197"/>
      <c r="F36" s="1197"/>
      <c r="G36" s="881">
        <f>J36/J37</f>
        <v>15.052631578947366</v>
      </c>
      <c r="H36" s="884" t="s">
        <v>74</v>
      </c>
      <c r="I36" s="192" t="s">
        <v>751</v>
      </c>
      <c r="J36" s="882">
        <f>'B SEM'!G17+('B SEM'!H17/3)</f>
        <v>762.66666666666663</v>
      </c>
      <c r="K36" s="192" t="s">
        <v>752</v>
      </c>
    </row>
    <row r="37" spans="1:11" s="166" customFormat="1">
      <c r="I37" s="193" t="s">
        <v>753</v>
      </c>
      <c r="J37" s="882">
        <f>I22+(J22/3)</f>
        <v>50.666666666666671</v>
      </c>
      <c r="K37" s="192" t="s">
        <v>75</v>
      </c>
    </row>
    <row r="38" spans="1:11" s="254" customFormat="1" ht="16.5" customHeight="1">
      <c r="A38" s="253" t="s">
        <v>56</v>
      </c>
      <c r="B38" s="1337" t="s">
        <v>44</v>
      </c>
      <c r="C38" s="1263"/>
      <c r="D38" s="1263"/>
      <c r="E38" s="1263"/>
      <c r="F38" s="1263"/>
      <c r="G38" s="1263"/>
      <c r="H38" s="1263"/>
      <c r="I38" s="1263"/>
      <c r="J38" s="1263"/>
      <c r="K38" s="1263"/>
    </row>
    <row r="39" spans="1:11" s="254" customFormat="1" ht="27" customHeight="1">
      <c r="A39" s="253"/>
      <c r="B39" s="1136" t="s">
        <v>12</v>
      </c>
      <c r="C39" s="1136"/>
      <c r="D39" s="1136"/>
      <c r="E39" s="1136"/>
      <c r="F39" s="1136"/>
      <c r="G39" s="1136"/>
      <c r="H39" s="1136"/>
      <c r="I39" s="1136"/>
      <c r="J39" s="1136"/>
      <c r="K39" s="1136"/>
    </row>
    <row r="40" spans="1:11" s="254" customFormat="1" ht="115.5" customHeight="1">
      <c r="A40" s="253"/>
      <c r="B40" s="1338" t="s">
        <v>1074</v>
      </c>
      <c r="C40" s="1136"/>
      <c r="D40" s="1136"/>
      <c r="E40" s="1136"/>
      <c r="F40" s="1136"/>
      <c r="G40" s="1136"/>
      <c r="H40" s="1136"/>
      <c r="I40" s="1136"/>
      <c r="J40" s="1136"/>
      <c r="K40" s="1136"/>
    </row>
    <row r="41" spans="1:11" s="254" customFormat="1" ht="93" customHeight="1">
      <c r="A41" s="253"/>
      <c r="B41" s="1338" t="s">
        <v>1075</v>
      </c>
      <c r="C41" s="1136"/>
      <c r="D41" s="1136"/>
      <c r="E41" s="1136"/>
      <c r="F41" s="1136"/>
      <c r="G41" s="1136"/>
      <c r="H41" s="1136"/>
      <c r="I41" s="1136"/>
      <c r="J41" s="1136"/>
      <c r="K41" s="1136"/>
    </row>
    <row r="42" spans="1:11" s="254" customFormat="1" ht="68.25" customHeight="1">
      <c r="A42" s="253"/>
      <c r="B42" s="1136" t="s">
        <v>13</v>
      </c>
      <c r="C42" s="1136"/>
      <c r="D42" s="1136"/>
      <c r="E42" s="1136"/>
      <c r="F42" s="1136"/>
      <c r="G42" s="1136"/>
      <c r="H42" s="1136"/>
      <c r="I42" s="1136"/>
      <c r="J42" s="1136"/>
      <c r="K42" s="1136"/>
    </row>
    <row r="43" spans="1:11" s="254" customFormat="1">
      <c r="A43" s="253"/>
      <c r="B43" s="273"/>
      <c r="C43" s="273"/>
      <c r="D43" s="273"/>
      <c r="E43" s="273"/>
      <c r="F43" s="273"/>
      <c r="G43" s="273"/>
      <c r="H43" s="273"/>
      <c r="I43" s="273"/>
      <c r="J43" s="273"/>
      <c r="K43" s="273"/>
    </row>
    <row r="44" spans="1:11" s="254" customFormat="1">
      <c r="A44" s="253" t="s">
        <v>56</v>
      </c>
      <c r="B44" s="1339" t="s">
        <v>1020</v>
      </c>
      <c r="C44" s="1340"/>
      <c r="D44" s="1340"/>
      <c r="E44" s="1340"/>
      <c r="F44" s="1340"/>
      <c r="G44" s="1340"/>
      <c r="H44" s="1340"/>
      <c r="I44" s="1340"/>
      <c r="J44" s="1340"/>
      <c r="K44" s="1340"/>
    </row>
    <row r="45" spans="1:11" s="254" customFormat="1"/>
    <row r="46" spans="1:11" s="254" customFormat="1">
      <c r="A46" s="253" t="s">
        <v>56</v>
      </c>
      <c r="B46" s="1334" t="s">
        <v>1021</v>
      </c>
      <c r="C46" s="1334"/>
      <c r="D46" s="1334"/>
      <c r="E46" s="1334"/>
      <c r="F46" s="1334"/>
      <c r="G46" s="1334"/>
      <c r="H46" s="1334"/>
      <c r="I46" s="1334"/>
      <c r="J46" s="1334"/>
      <c r="K46" s="1334"/>
    </row>
    <row r="47" spans="1:11" s="254" customFormat="1">
      <c r="A47" s="253" t="s">
        <v>56</v>
      </c>
      <c r="B47" s="1335" t="s">
        <v>45</v>
      </c>
      <c r="C47" s="1335"/>
      <c r="D47" s="274" t="s">
        <v>46</v>
      </c>
      <c r="E47" s="274" t="s">
        <v>47</v>
      </c>
      <c r="F47" s="274" t="s">
        <v>48</v>
      </c>
      <c r="G47" s="274" t="s">
        <v>49</v>
      </c>
      <c r="H47" s="274" t="s">
        <v>50</v>
      </c>
      <c r="I47" s="274" t="s">
        <v>51</v>
      </c>
      <c r="J47" s="274" t="s">
        <v>52</v>
      </c>
      <c r="K47" s="274" t="s">
        <v>844</v>
      </c>
    </row>
    <row r="48" spans="1:11" s="254" customFormat="1">
      <c r="A48" s="253" t="s">
        <v>56</v>
      </c>
      <c r="B48" s="1335"/>
      <c r="C48" s="1335"/>
      <c r="D48" s="275"/>
      <c r="E48" s="275"/>
      <c r="F48" s="275"/>
      <c r="G48" s="275"/>
      <c r="H48" s="275"/>
      <c r="I48" s="275"/>
      <c r="J48" s="275"/>
      <c r="K48" s="275">
        <f>SUM(D48:J48)</f>
        <v>0</v>
      </c>
    </row>
    <row r="49" spans="1:11" s="254" customFormat="1">
      <c r="B49" s="1336"/>
      <c r="C49" s="1336"/>
    </row>
    <row r="50" spans="1:11" s="254" customFormat="1">
      <c r="A50" s="253" t="s">
        <v>56</v>
      </c>
      <c r="B50" s="1335" t="s">
        <v>53</v>
      </c>
      <c r="C50" s="1335"/>
      <c r="D50" s="274" t="s">
        <v>46</v>
      </c>
      <c r="E50" s="274" t="s">
        <v>47</v>
      </c>
      <c r="F50" s="274" t="s">
        <v>48</v>
      </c>
      <c r="G50" s="274" t="s">
        <v>49</v>
      </c>
      <c r="H50" s="274" t="s">
        <v>50</v>
      </c>
      <c r="I50" s="274" t="s">
        <v>51</v>
      </c>
      <c r="J50" s="274" t="s">
        <v>52</v>
      </c>
      <c r="K50" s="274" t="s">
        <v>844</v>
      </c>
    </row>
    <row r="51" spans="1:11" s="254" customFormat="1">
      <c r="A51" s="253" t="s">
        <v>56</v>
      </c>
      <c r="B51" s="1335"/>
      <c r="C51" s="1335"/>
      <c r="D51" s="275"/>
      <c r="E51" s="275"/>
      <c r="F51" s="275"/>
      <c r="G51" s="275"/>
      <c r="H51" s="275"/>
      <c r="I51" s="275"/>
      <c r="J51" s="275"/>
      <c r="K51" s="275">
        <f>SUM(D51:J51)</f>
        <v>0</v>
      </c>
    </row>
    <row r="52" spans="1:11" s="254" customFormat="1"/>
    <row r="53" spans="1:11" s="254" customFormat="1">
      <c r="A53" s="276" t="s">
        <v>1073</v>
      </c>
      <c r="B53" s="1341" t="s">
        <v>1072</v>
      </c>
      <c r="C53" s="1342"/>
      <c r="D53" s="1342"/>
      <c r="E53" s="277"/>
    </row>
  </sheetData>
  <sheetProtection password="CA0F" sheet="1" objects="1" scenarios="1"/>
  <mergeCells count="41">
    <mergeCell ref="B53:D53"/>
    <mergeCell ref="B42:K42"/>
    <mergeCell ref="B41:K41"/>
    <mergeCell ref="B39:K39"/>
    <mergeCell ref="C31:H31"/>
    <mergeCell ref="B49:C49"/>
    <mergeCell ref="B50:C51"/>
    <mergeCell ref="B33:K33"/>
    <mergeCell ref="B34:K34"/>
    <mergeCell ref="B36:F36"/>
    <mergeCell ref="B38:K38"/>
    <mergeCell ref="B44:K44"/>
    <mergeCell ref="B46:K46"/>
    <mergeCell ref="B40:K40"/>
    <mergeCell ref="B47:C48"/>
    <mergeCell ref="A1:K1"/>
    <mergeCell ref="B4:K4"/>
    <mergeCell ref="B21:H21"/>
    <mergeCell ref="C22:H22"/>
    <mergeCell ref="B14:K14"/>
    <mergeCell ref="B15:K15"/>
    <mergeCell ref="B16:K16"/>
    <mergeCell ref="B17:K17"/>
    <mergeCell ref="B18:K18"/>
    <mergeCell ref="C6:I6"/>
    <mergeCell ref="C12:I12"/>
    <mergeCell ref="B3:K3"/>
    <mergeCell ref="C27:H27"/>
    <mergeCell ref="C28:H28"/>
    <mergeCell ref="C29:H29"/>
    <mergeCell ref="C30:H30"/>
    <mergeCell ref="C7:I7"/>
    <mergeCell ref="C8:I8"/>
    <mergeCell ref="C9:I9"/>
    <mergeCell ref="C10:I10"/>
    <mergeCell ref="C11:I11"/>
    <mergeCell ref="C26:H26"/>
    <mergeCell ref="C23:H23"/>
    <mergeCell ref="C24:H24"/>
    <mergeCell ref="B19:K19"/>
    <mergeCell ref="C25:H25"/>
  </mergeCells>
  <phoneticPr fontId="0" type="noConversion"/>
  <pageMargins left="0.75" right="0.75" top="1" bottom="1" header="0.5" footer="0.5"/>
  <pageSetup orientation="portrait" r:id="rId1"/>
  <headerFooter alignWithMargins="0">
    <oddHeader>&amp;CCommon Data Set 2008-09</oddHeader>
    <oddFooter>&amp;A&amp;RPage &amp;P</oddFooter>
  </headerFooter>
  <drawing r:id="rId2"/>
</worksheet>
</file>

<file path=xl/worksheets/sheet31.xml><?xml version="1.0" encoding="utf-8"?>
<worksheet xmlns="http://schemas.openxmlformats.org/spreadsheetml/2006/main" xmlns:r="http://schemas.openxmlformats.org/officeDocument/2006/relationships">
  <sheetPr>
    <tabColor theme="7" tint="-0.249977111117893"/>
  </sheetPr>
  <dimension ref="A1:K53"/>
  <sheetViews>
    <sheetView workbookViewId="0">
      <selection sqref="A1:K1"/>
    </sheetView>
  </sheetViews>
  <sheetFormatPr defaultRowHeight="12.75"/>
  <cols>
    <col min="1" max="2" width="3.85546875" style="426" customWidth="1"/>
    <col min="3" max="3" width="10.7109375" style="426" customWidth="1"/>
    <col min="4" max="11" width="9" style="426" customWidth="1"/>
    <col min="12" max="16384" width="9.140625" style="426"/>
  </cols>
  <sheetData>
    <row r="1" spans="1:11" ht="47.25" customHeight="1">
      <c r="A1" s="1344" t="s">
        <v>1151</v>
      </c>
      <c r="B1" s="1344"/>
      <c r="C1" s="1344"/>
      <c r="D1" s="1344"/>
      <c r="E1" s="1344"/>
      <c r="F1" s="1344"/>
      <c r="G1" s="1344"/>
      <c r="H1" s="1344"/>
      <c r="I1" s="1344"/>
      <c r="J1" s="1344"/>
      <c r="K1" s="1344"/>
    </row>
    <row r="3" spans="1:11" ht="38.25" customHeight="1">
      <c r="A3" s="446" t="s">
        <v>54</v>
      </c>
      <c r="B3" s="1345" t="s">
        <v>7</v>
      </c>
      <c r="C3" s="1346"/>
      <c r="D3" s="1346"/>
      <c r="E3" s="1346"/>
      <c r="F3" s="1346"/>
      <c r="G3" s="1346"/>
      <c r="H3" s="1346"/>
      <c r="I3" s="1346"/>
      <c r="J3" s="1346"/>
      <c r="K3" s="1346"/>
    </row>
    <row r="4" spans="1:11" ht="66" customHeight="1">
      <c r="B4" s="1343" t="s">
        <v>552</v>
      </c>
      <c r="C4" s="1343"/>
      <c r="D4" s="1343"/>
      <c r="E4" s="1343"/>
      <c r="F4" s="1343"/>
      <c r="G4" s="1343"/>
      <c r="H4" s="1343"/>
      <c r="I4" s="1343"/>
      <c r="J4" s="1343"/>
      <c r="K4" s="1343"/>
    </row>
    <row r="5" spans="1:11" s="591" customFormat="1">
      <c r="B5" s="592"/>
      <c r="C5" s="593"/>
      <c r="D5" s="594"/>
      <c r="E5" s="594"/>
      <c r="F5" s="594"/>
      <c r="G5" s="594"/>
      <c r="H5" s="594"/>
      <c r="I5" s="595"/>
      <c r="J5" s="592" t="s">
        <v>742</v>
      </c>
      <c r="K5" s="592" t="s">
        <v>743</v>
      </c>
    </row>
    <row r="6" spans="1:11" s="596" customFormat="1" ht="55.5" customHeight="1">
      <c r="B6" s="597"/>
      <c r="C6" s="1343" t="s">
        <v>735</v>
      </c>
      <c r="D6" s="1343"/>
      <c r="E6" s="1343"/>
      <c r="F6" s="1343"/>
      <c r="G6" s="1343"/>
      <c r="H6" s="1343"/>
      <c r="I6" s="1343"/>
      <c r="J6" s="598" t="s">
        <v>744</v>
      </c>
      <c r="K6" s="598" t="s">
        <v>745</v>
      </c>
    </row>
    <row r="7" spans="1:11" s="596" customFormat="1" ht="46.5" customHeight="1">
      <c r="B7" s="597"/>
      <c r="C7" s="1343" t="s">
        <v>736</v>
      </c>
      <c r="D7" s="1343"/>
      <c r="E7" s="1343"/>
      <c r="F7" s="1343"/>
      <c r="G7" s="1343"/>
      <c r="H7" s="1343"/>
      <c r="I7" s="1343"/>
      <c r="J7" s="598" t="s">
        <v>744</v>
      </c>
      <c r="K7" s="598" t="s">
        <v>159</v>
      </c>
    </row>
    <row r="8" spans="1:11" s="596" customFormat="1" ht="24.75" customHeight="1">
      <c r="B8" s="597"/>
      <c r="C8" s="1343" t="s">
        <v>737</v>
      </c>
      <c r="D8" s="1343"/>
      <c r="E8" s="1343"/>
      <c r="F8" s="1343"/>
      <c r="G8" s="1343"/>
      <c r="H8" s="1343"/>
      <c r="I8" s="1343"/>
      <c r="J8" s="598" t="s">
        <v>744</v>
      </c>
      <c r="K8" s="598" t="s">
        <v>746</v>
      </c>
    </row>
    <row r="9" spans="1:11" s="596" customFormat="1" ht="25.5" customHeight="1">
      <c r="B9" s="597"/>
      <c r="C9" s="1343" t="s">
        <v>738</v>
      </c>
      <c r="D9" s="1343"/>
      <c r="E9" s="1343"/>
      <c r="F9" s="1343"/>
      <c r="G9" s="1343"/>
      <c r="H9" s="1343"/>
      <c r="I9" s="1343"/>
      <c r="J9" s="598" t="s">
        <v>744</v>
      </c>
      <c r="K9" s="598" t="s">
        <v>744</v>
      </c>
    </row>
    <row r="10" spans="1:11" s="596" customFormat="1">
      <c r="B10" s="597"/>
      <c r="C10" s="1343" t="s">
        <v>739</v>
      </c>
      <c r="D10" s="1343"/>
      <c r="E10" s="1343"/>
      <c r="F10" s="1343"/>
      <c r="G10" s="1343"/>
      <c r="H10" s="1343"/>
      <c r="I10" s="1343"/>
      <c r="J10" s="598" t="s">
        <v>746</v>
      </c>
      <c r="K10" s="598" t="s">
        <v>744</v>
      </c>
    </row>
    <row r="11" spans="1:11" s="596" customFormat="1">
      <c r="B11" s="597"/>
      <c r="C11" s="1343" t="s">
        <v>740</v>
      </c>
      <c r="D11" s="1343"/>
      <c r="E11" s="1343"/>
      <c r="F11" s="1343"/>
      <c r="G11" s="1343"/>
      <c r="H11" s="1343"/>
      <c r="I11" s="1343"/>
      <c r="J11" s="598" t="s">
        <v>744</v>
      </c>
      <c r="K11" s="598" t="s">
        <v>744</v>
      </c>
    </row>
    <row r="12" spans="1:11" s="596" customFormat="1">
      <c r="B12" s="597"/>
      <c r="C12" s="1343" t="s">
        <v>741</v>
      </c>
      <c r="D12" s="1343"/>
      <c r="E12" s="1343"/>
      <c r="F12" s="1343"/>
      <c r="G12" s="1343"/>
      <c r="H12" s="1343"/>
      <c r="I12" s="1343"/>
      <c r="J12" s="598" t="s">
        <v>744</v>
      </c>
      <c r="K12" s="598" t="s">
        <v>746</v>
      </c>
    </row>
    <row r="13" spans="1:11" ht="12.75" customHeight="1">
      <c r="B13" s="599"/>
      <c r="C13" s="599"/>
      <c r="D13" s="599"/>
      <c r="E13" s="599"/>
      <c r="F13" s="599"/>
      <c r="G13" s="599"/>
      <c r="H13" s="599"/>
      <c r="I13" s="599"/>
      <c r="J13" s="599"/>
      <c r="K13" s="599"/>
    </row>
    <row r="14" spans="1:11" s="600" customFormat="1" ht="25.5" customHeight="1">
      <c r="B14" s="1347" t="s">
        <v>747</v>
      </c>
      <c r="C14" s="1348"/>
      <c r="D14" s="1348"/>
      <c r="E14" s="1348"/>
      <c r="F14" s="1348"/>
      <c r="G14" s="1348"/>
      <c r="H14" s="1348"/>
      <c r="I14" s="1348"/>
      <c r="J14" s="1348"/>
      <c r="K14" s="1348"/>
    </row>
    <row r="15" spans="1:11" s="600" customFormat="1" ht="49.5" customHeight="1">
      <c r="B15" s="1347" t="s">
        <v>748</v>
      </c>
      <c r="C15" s="1348"/>
      <c r="D15" s="1348"/>
      <c r="E15" s="1348"/>
      <c r="F15" s="1348"/>
      <c r="G15" s="1348"/>
      <c r="H15" s="1348"/>
      <c r="I15" s="1348"/>
      <c r="J15" s="1348"/>
      <c r="K15" s="1348"/>
    </row>
    <row r="16" spans="1:11" ht="25.5" customHeight="1">
      <c r="B16" s="1349" t="s">
        <v>749</v>
      </c>
      <c r="C16" s="1350"/>
      <c r="D16" s="1350"/>
      <c r="E16" s="1350"/>
      <c r="F16" s="1350"/>
      <c r="G16" s="1350"/>
      <c r="H16" s="1350"/>
      <c r="I16" s="1350"/>
      <c r="J16" s="1350"/>
      <c r="K16" s="1350"/>
    </row>
    <row r="17" spans="1:11" ht="64.5" customHeight="1">
      <c r="B17" s="1351" t="s">
        <v>8</v>
      </c>
      <c r="C17" s="1352"/>
      <c r="D17" s="1352"/>
      <c r="E17" s="1352"/>
      <c r="F17" s="1352"/>
      <c r="G17" s="1352"/>
      <c r="H17" s="1352"/>
      <c r="I17" s="1352"/>
      <c r="J17" s="1352"/>
      <c r="K17" s="1352"/>
    </row>
    <row r="18" spans="1:11" ht="12.75" customHeight="1">
      <c r="B18" s="1349" t="s">
        <v>502</v>
      </c>
      <c r="C18" s="1350"/>
      <c r="D18" s="1350"/>
      <c r="E18" s="1350"/>
      <c r="F18" s="1350"/>
      <c r="G18" s="1350"/>
      <c r="H18" s="1350"/>
      <c r="I18" s="1350"/>
      <c r="J18" s="1350"/>
      <c r="K18" s="1350"/>
    </row>
    <row r="19" spans="1:11" ht="12.75" customHeight="1">
      <c r="B19" s="1350"/>
      <c r="C19" s="1350"/>
      <c r="D19" s="1350"/>
      <c r="E19" s="1350"/>
      <c r="F19" s="1350"/>
      <c r="G19" s="1350"/>
      <c r="H19" s="1350"/>
      <c r="I19" s="1350"/>
      <c r="J19" s="1350"/>
      <c r="K19" s="1350"/>
    </row>
    <row r="20" spans="1:11">
      <c r="C20" s="601"/>
      <c r="D20" s="601"/>
      <c r="E20" s="601"/>
      <c r="F20" s="601"/>
      <c r="G20" s="601"/>
      <c r="H20" s="601"/>
      <c r="I20" s="601"/>
      <c r="J20" s="601"/>
      <c r="K20" s="601"/>
    </row>
    <row r="21" spans="1:11">
      <c r="A21" s="446" t="s">
        <v>54</v>
      </c>
      <c r="B21" s="1353"/>
      <c r="C21" s="1354"/>
      <c r="D21" s="1354"/>
      <c r="E21" s="1354"/>
      <c r="F21" s="1354"/>
      <c r="G21" s="1354"/>
      <c r="H21" s="1355"/>
      <c r="I21" s="602" t="s">
        <v>26</v>
      </c>
      <c r="J21" s="602" t="s">
        <v>27</v>
      </c>
      <c r="K21" s="602" t="s">
        <v>844</v>
      </c>
    </row>
    <row r="22" spans="1:11">
      <c r="A22" s="446" t="s">
        <v>54</v>
      </c>
      <c r="B22" s="603" t="s">
        <v>28</v>
      </c>
      <c r="C22" s="1044" t="s">
        <v>29</v>
      </c>
      <c r="D22" s="1044"/>
      <c r="E22" s="1044"/>
      <c r="F22" s="1044"/>
      <c r="G22" s="1044"/>
      <c r="H22" s="1045"/>
      <c r="I22" s="606">
        <f>'[1]I CAS'!I22+'[1]I CAPS'!I22+'[1]I GS'!I22</f>
        <v>206</v>
      </c>
      <c r="J22" s="606">
        <f>'[1]I CAS'!J22+'[1]I CAPS'!J22+'[1]I GS'!J22</f>
        <v>258</v>
      </c>
      <c r="K22" s="606">
        <f>I22+J22</f>
        <v>464</v>
      </c>
    </row>
    <row r="23" spans="1:11">
      <c r="A23" s="446" t="s">
        <v>54</v>
      </c>
      <c r="B23" s="603" t="s">
        <v>30</v>
      </c>
      <c r="C23" s="1044" t="s">
        <v>31</v>
      </c>
      <c r="D23" s="1044"/>
      <c r="E23" s="1044"/>
      <c r="F23" s="1044"/>
      <c r="G23" s="1044"/>
      <c r="H23" s="1045"/>
      <c r="I23" s="606">
        <f>'[1]I CAS'!I23+'[1]I CAPS'!I23+'[1]I GS'!I23</f>
        <v>22</v>
      </c>
      <c r="J23" s="606">
        <f>'[1]I CAS'!J23+'[1]I CAPS'!J23+'[1]I GS'!J23</f>
        <v>15</v>
      </c>
      <c r="K23" s="606">
        <f t="shared" ref="K23:K31" si="0">I23+J23</f>
        <v>37</v>
      </c>
    </row>
    <row r="24" spans="1:11">
      <c r="A24" s="446" t="s">
        <v>54</v>
      </c>
      <c r="B24" s="603" t="s">
        <v>32</v>
      </c>
      <c r="C24" s="1044" t="s">
        <v>33</v>
      </c>
      <c r="D24" s="1044"/>
      <c r="E24" s="1044"/>
      <c r="F24" s="1044"/>
      <c r="G24" s="1044"/>
      <c r="H24" s="1045"/>
      <c r="I24" s="606">
        <f>'[1]I CAS'!I24+'[1]I CAPS'!I24+'[1]I GS'!I24</f>
        <v>89</v>
      </c>
      <c r="J24" s="606">
        <f>'[1]I CAS'!J24+'[1]I CAPS'!J24+'[1]I GS'!J24</f>
        <v>132</v>
      </c>
      <c r="K24" s="606">
        <f t="shared" si="0"/>
        <v>221</v>
      </c>
    </row>
    <row r="25" spans="1:11">
      <c r="A25" s="446" t="s">
        <v>54</v>
      </c>
      <c r="B25" s="603" t="s">
        <v>34</v>
      </c>
      <c r="C25" s="1044" t="s">
        <v>35</v>
      </c>
      <c r="D25" s="1044"/>
      <c r="E25" s="1044"/>
      <c r="F25" s="1044"/>
      <c r="G25" s="1044"/>
      <c r="H25" s="1045"/>
      <c r="I25" s="606">
        <f>'[1]I CAS'!I25+'[1]I CAPS'!I25+'[1]I GS'!I25</f>
        <v>117</v>
      </c>
      <c r="J25" s="606">
        <f>'[1]I CAS'!J25+'[1]I CAPS'!J25+'[1]I GS'!J25</f>
        <v>126</v>
      </c>
      <c r="K25" s="606">
        <f t="shared" si="0"/>
        <v>243</v>
      </c>
    </row>
    <row r="26" spans="1:11" ht="14.25" customHeight="1">
      <c r="A26" s="446" t="s">
        <v>54</v>
      </c>
      <c r="B26" s="603" t="s">
        <v>36</v>
      </c>
      <c r="C26" s="1044" t="s">
        <v>37</v>
      </c>
      <c r="D26" s="1044"/>
      <c r="E26" s="1044"/>
      <c r="F26" s="1044"/>
      <c r="G26" s="1044"/>
      <c r="H26" s="1045"/>
      <c r="I26" s="606">
        <f>'[1]I CAS'!I26+'[1]I CAPS'!I26+'[1]I GS'!I26</f>
        <v>4</v>
      </c>
      <c r="J26" s="606">
        <f>'[1]I CAS'!J26+'[1]I CAPS'!J26+'[1]I GS'!J26</f>
        <v>2</v>
      </c>
      <c r="K26" s="606">
        <f t="shared" si="0"/>
        <v>6</v>
      </c>
    </row>
    <row r="27" spans="1:11" ht="25.5" customHeight="1">
      <c r="A27" s="446" t="s">
        <v>54</v>
      </c>
      <c r="B27" s="604" t="s">
        <v>38</v>
      </c>
      <c r="C27" s="1357" t="s">
        <v>9</v>
      </c>
      <c r="D27" s="1357"/>
      <c r="E27" s="1357"/>
      <c r="F27" s="1357"/>
      <c r="G27" s="1357"/>
      <c r="H27" s="1358"/>
      <c r="I27" s="606">
        <f>'[1]I CAS'!I27+'[1]I CAPS'!I27+'[1]I GS'!I27</f>
        <v>159</v>
      </c>
      <c r="J27" s="606">
        <f>'[1]I CAS'!J27+'[1]I CAPS'!J27+'[1]I GS'!J27</f>
        <v>68</v>
      </c>
      <c r="K27" s="606">
        <f t="shared" si="0"/>
        <v>227</v>
      </c>
    </row>
    <row r="28" spans="1:11" ht="26.25" customHeight="1">
      <c r="A28" s="446" t="s">
        <v>54</v>
      </c>
      <c r="B28" s="604" t="s">
        <v>39</v>
      </c>
      <c r="C28" s="1044" t="s">
        <v>40</v>
      </c>
      <c r="D28" s="1044"/>
      <c r="E28" s="1044"/>
      <c r="F28" s="1044"/>
      <c r="G28" s="1044"/>
      <c r="H28" s="1045"/>
      <c r="I28" s="606">
        <f>'[1]I CAS'!I28+'[1]I CAPS'!I28+'[1]I GS'!I28</f>
        <v>45</v>
      </c>
      <c r="J28" s="606">
        <f>'[1]I CAS'!J28+'[1]I CAPS'!J28+'[1]I GS'!J28</f>
        <v>162</v>
      </c>
      <c r="K28" s="606">
        <f t="shared" si="0"/>
        <v>207</v>
      </c>
    </row>
    <row r="29" spans="1:11">
      <c r="A29" s="446" t="s">
        <v>54</v>
      </c>
      <c r="B29" s="603" t="s">
        <v>41</v>
      </c>
      <c r="C29" s="1044" t="s">
        <v>42</v>
      </c>
      <c r="D29" s="1044"/>
      <c r="E29" s="1044"/>
      <c r="F29" s="1044"/>
      <c r="G29" s="1044"/>
      <c r="H29" s="1045"/>
      <c r="I29" s="606">
        <f>'[1]I CAS'!I29+'[1]I CAPS'!I29+'[1]I GS'!I29</f>
        <v>2</v>
      </c>
      <c r="J29" s="606">
        <f>'[1]I CAS'!J29+'[1]I CAPS'!J29+'[1]I GS'!J29</f>
        <v>26</v>
      </c>
      <c r="K29" s="606">
        <f t="shared" si="0"/>
        <v>28</v>
      </c>
    </row>
    <row r="30" spans="1:11" ht="25.5" customHeight="1">
      <c r="A30" s="446" t="s">
        <v>54</v>
      </c>
      <c r="B30" s="603" t="s">
        <v>43</v>
      </c>
      <c r="C30" s="1044" t="s">
        <v>990</v>
      </c>
      <c r="D30" s="1044"/>
      <c r="E30" s="1044"/>
      <c r="F30" s="1044"/>
      <c r="G30" s="1044"/>
      <c r="H30" s="1045"/>
      <c r="I30" s="606">
        <f>'[1]I CAS'!I30+'[1]I CAPS'!I30+'[1]I GS'!I30</f>
        <v>0</v>
      </c>
      <c r="J30" s="606">
        <f>'[1]I CAS'!J30+'[1]I CAPS'!J30+'[1]I GS'!J30</f>
        <v>2</v>
      </c>
      <c r="K30" s="606">
        <f t="shared" si="0"/>
        <v>2</v>
      </c>
    </row>
    <row r="31" spans="1:11" ht="25.5" customHeight="1">
      <c r="A31" s="446" t="s">
        <v>54</v>
      </c>
      <c r="B31" s="605" t="s">
        <v>73</v>
      </c>
      <c r="C31" s="1356" t="s">
        <v>750</v>
      </c>
      <c r="D31" s="1356"/>
      <c r="E31" s="1356"/>
      <c r="F31" s="1356"/>
      <c r="G31" s="1356"/>
      <c r="H31" s="1356"/>
      <c r="I31" s="606">
        <f>'[1]I CAS'!I31+'[1]I CAPS'!I31+'[1]I GS'!I31</f>
        <v>5</v>
      </c>
      <c r="J31" s="606">
        <f>'[1]I CAS'!J31+'[1]I CAPS'!J31+'[1]I GS'!J31</f>
        <v>71</v>
      </c>
      <c r="K31" s="606">
        <f t="shared" si="0"/>
        <v>76</v>
      </c>
    </row>
    <row r="33" spans="1:11" s="607" customFormat="1">
      <c r="A33" s="3" t="s">
        <v>55</v>
      </c>
      <c r="B33" s="1191" t="s">
        <v>57</v>
      </c>
      <c r="C33" s="1148"/>
      <c r="D33" s="1148"/>
      <c r="E33" s="1148"/>
      <c r="F33" s="1148"/>
      <c r="G33" s="1148"/>
      <c r="H33" s="1148"/>
      <c r="I33" s="1148"/>
      <c r="J33" s="1148"/>
      <c r="K33" s="1148"/>
    </row>
    <row r="34" spans="1:11" s="607" customFormat="1" ht="64.5" customHeight="1">
      <c r="B34" s="989" t="s">
        <v>10</v>
      </c>
      <c r="C34" s="989"/>
      <c r="D34" s="989"/>
      <c r="E34" s="989"/>
      <c r="F34" s="989"/>
      <c r="G34" s="989"/>
      <c r="H34" s="989"/>
      <c r="I34" s="989"/>
      <c r="J34" s="989"/>
      <c r="K34" s="989"/>
    </row>
    <row r="35" spans="1:11" s="607" customFormat="1">
      <c r="B35" s="617"/>
      <c r="C35" s="617"/>
      <c r="D35" s="617"/>
      <c r="E35" s="617"/>
      <c r="F35" s="617"/>
      <c r="G35" s="617"/>
      <c r="H35" s="617"/>
      <c r="I35" s="617"/>
      <c r="J35" s="617"/>
      <c r="K35" s="617"/>
    </row>
    <row r="36" spans="1:11" s="166" customFormat="1">
      <c r="A36" s="63" t="s">
        <v>55</v>
      </c>
      <c r="B36" s="1197" t="s">
        <v>11</v>
      </c>
      <c r="C36" s="1197"/>
      <c r="D36" s="1197"/>
      <c r="E36" s="1197"/>
      <c r="F36" s="1197"/>
      <c r="G36" s="881">
        <f>J36/J37</f>
        <v>12.780821917808218</v>
      </c>
      <c r="H36" s="176" t="s">
        <v>74</v>
      </c>
      <c r="I36" s="192" t="s">
        <v>751</v>
      </c>
      <c r="J36" s="883">
        <f>'B CAS'!G12+'B CAPS'!G12+'B GS'!G17+('B CAS'!H12/3)+('B CAPS'!H12/3)+('B GS'!H17/3)</f>
        <v>3732</v>
      </c>
      <c r="K36" s="192" t="s">
        <v>752</v>
      </c>
    </row>
    <row r="37" spans="1:11" s="166" customFormat="1">
      <c r="I37" s="193" t="s">
        <v>753</v>
      </c>
      <c r="J37" s="883">
        <f>I22+(J22/3)</f>
        <v>292</v>
      </c>
      <c r="K37" s="192" t="s">
        <v>75</v>
      </c>
    </row>
    <row r="38" spans="1:11" s="646" customFormat="1" ht="16.5" customHeight="1">
      <c r="A38" s="253" t="s">
        <v>56</v>
      </c>
      <c r="B38" s="1337" t="s">
        <v>44</v>
      </c>
      <c r="C38" s="1263"/>
      <c r="D38" s="1263"/>
      <c r="E38" s="1263"/>
      <c r="F38" s="1263"/>
      <c r="G38" s="1263"/>
      <c r="H38" s="1263"/>
      <c r="I38" s="1263"/>
      <c r="J38" s="1263"/>
      <c r="K38" s="1263"/>
    </row>
    <row r="39" spans="1:11" s="646" customFormat="1" ht="27" customHeight="1">
      <c r="A39" s="253"/>
      <c r="B39" s="1136" t="s">
        <v>12</v>
      </c>
      <c r="C39" s="1136"/>
      <c r="D39" s="1136"/>
      <c r="E39" s="1136"/>
      <c r="F39" s="1136"/>
      <c r="G39" s="1136"/>
      <c r="H39" s="1136"/>
      <c r="I39" s="1136"/>
      <c r="J39" s="1136"/>
      <c r="K39" s="1136"/>
    </row>
    <row r="40" spans="1:11" s="646" customFormat="1" ht="115.5" customHeight="1">
      <c r="A40" s="253"/>
      <c r="B40" s="1338" t="s">
        <v>1074</v>
      </c>
      <c r="C40" s="1136"/>
      <c r="D40" s="1136"/>
      <c r="E40" s="1136"/>
      <c r="F40" s="1136"/>
      <c r="G40" s="1136"/>
      <c r="H40" s="1136"/>
      <c r="I40" s="1136"/>
      <c r="J40" s="1136"/>
      <c r="K40" s="1136"/>
    </row>
    <row r="41" spans="1:11" s="646" customFormat="1" ht="93" customHeight="1">
      <c r="A41" s="253"/>
      <c r="B41" s="1338" t="s">
        <v>1075</v>
      </c>
      <c r="C41" s="1136"/>
      <c r="D41" s="1136"/>
      <c r="E41" s="1136"/>
      <c r="F41" s="1136"/>
      <c r="G41" s="1136"/>
      <c r="H41" s="1136"/>
      <c r="I41" s="1136"/>
      <c r="J41" s="1136"/>
      <c r="K41" s="1136"/>
    </row>
    <row r="42" spans="1:11" s="646" customFormat="1" ht="68.25" customHeight="1">
      <c r="A42" s="253"/>
      <c r="B42" s="1136" t="s">
        <v>13</v>
      </c>
      <c r="C42" s="1136"/>
      <c r="D42" s="1136"/>
      <c r="E42" s="1136"/>
      <c r="F42" s="1136"/>
      <c r="G42" s="1136"/>
      <c r="H42" s="1136"/>
      <c r="I42" s="1136"/>
      <c r="J42" s="1136"/>
      <c r="K42" s="1136"/>
    </row>
    <row r="43" spans="1:11" s="646" customFormat="1">
      <c r="A43" s="253"/>
      <c r="B43" s="273"/>
      <c r="C43" s="273"/>
      <c r="D43" s="273"/>
      <c r="E43" s="273"/>
      <c r="F43" s="273"/>
      <c r="G43" s="273"/>
      <c r="H43" s="273"/>
      <c r="I43" s="273"/>
      <c r="J43" s="273"/>
      <c r="K43" s="273"/>
    </row>
    <row r="44" spans="1:11" s="646" customFormat="1">
      <c r="A44" s="253" t="s">
        <v>56</v>
      </c>
      <c r="B44" s="1339" t="s">
        <v>1020</v>
      </c>
      <c r="C44" s="1340"/>
      <c r="D44" s="1340"/>
      <c r="E44" s="1340"/>
      <c r="F44" s="1340"/>
      <c r="G44" s="1340"/>
      <c r="H44" s="1340"/>
      <c r="I44" s="1340"/>
      <c r="J44" s="1340"/>
      <c r="K44" s="1340"/>
    </row>
    <row r="45" spans="1:11" s="646" customFormat="1"/>
    <row r="46" spans="1:11" s="646" customFormat="1">
      <c r="A46" s="253" t="s">
        <v>56</v>
      </c>
      <c r="B46" s="1334" t="s">
        <v>1021</v>
      </c>
      <c r="C46" s="1334"/>
      <c r="D46" s="1334"/>
      <c r="E46" s="1334"/>
      <c r="F46" s="1334"/>
      <c r="G46" s="1334"/>
      <c r="H46" s="1334"/>
      <c r="I46" s="1334"/>
      <c r="J46" s="1334"/>
      <c r="K46" s="1334"/>
    </row>
    <row r="47" spans="1:11" s="646" customFormat="1">
      <c r="A47" s="253" t="s">
        <v>56</v>
      </c>
      <c r="B47" s="1335" t="s">
        <v>45</v>
      </c>
      <c r="C47" s="1335"/>
      <c r="D47" s="274" t="s">
        <v>46</v>
      </c>
      <c r="E47" s="274" t="s">
        <v>47</v>
      </c>
      <c r="F47" s="274" t="s">
        <v>48</v>
      </c>
      <c r="G47" s="274" t="s">
        <v>49</v>
      </c>
      <c r="H47" s="274" t="s">
        <v>50</v>
      </c>
      <c r="I47" s="274" t="s">
        <v>51</v>
      </c>
      <c r="J47" s="274" t="s">
        <v>52</v>
      </c>
      <c r="K47" s="274" t="s">
        <v>844</v>
      </c>
    </row>
    <row r="48" spans="1:11" s="646" customFormat="1">
      <c r="A48" s="253" t="s">
        <v>56</v>
      </c>
      <c r="B48" s="1335"/>
      <c r="C48" s="1335"/>
      <c r="D48" s="275"/>
      <c r="E48" s="275"/>
      <c r="F48" s="275"/>
      <c r="G48" s="275"/>
      <c r="H48" s="275"/>
      <c r="I48" s="275"/>
      <c r="J48" s="275"/>
      <c r="K48" s="275">
        <f>SUM(D48:J48)</f>
        <v>0</v>
      </c>
    </row>
    <row r="49" spans="1:11" s="646" customFormat="1">
      <c r="B49" s="1336"/>
      <c r="C49" s="1336"/>
    </row>
    <row r="50" spans="1:11" s="646" customFormat="1">
      <c r="A50" s="253" t="s">
        <v>56</v>
      </c>
      <c r="B50" s="1335" t="s">
        <v>53</v>
      </c>
      <c r="C50" s="1335"/>
      <c r="D50" s="274" t="s">
        <v>46</v>
      </c>
      <c r="E50" s="274" t="s">
        <v>47</v>
      </c>
      <c r="F50" s="274" t="s">
        <v>48</v>
      </c>
      <c r="G50" s="274" t="s">
        <v>49</v>
      </c>
      <c r="H50" s="274" t="s">
        <v>50</v>
      </c>
      <c r="I50" s="274" t="s">
        <v>51</v>
      </c>
      <c r="J50" s="274" t="s">
        <v>52</v>
      </c>
      <c r="K50" s="274" t="s">
        <v>844</v>
      </c>
    </row>
    <row r="51" spans="1:11" s="646" customFormat="1">
      <c r="A51" s="253" t="s">
        <v>56</v>
      </c>
      <c r="B51" s="1335"/>
      <c r="C51" s="1335"/>
      <c r="D51" s="275"/>
      <c r="E51" s="275"/>
      <c r="F51" s="275"/>
      <c r="G51" s="275"/>
      <c r="H51" s="275"/>
      <c r="I51" s="275"/>
      <c r="J51" s="275"/>
      <c r="K51" s="275">
        <f>SUM(D51:J51)</f>
        <v>0</v>
      </c>
    </row>
    <row r="52" spans="1:11" s="646" customFormat="1"/>
    <row r="53" spans="1:11" s="646" customFormat="1">
      <c r="A53" s="276" t="s">
        <v>1073</v>
      </c>
      <c r="B53" s="1341" t="s">
        <v>1072</v>
      </c>
      <c r="C53" s="1342"/>
      <c r="D53" s="1342"/>
      <c r="E53" s="277"/>
    </row>
  </sheetData>
  <sheetProtection password="CA0F" sheet="1" objects="1" scenarios="1"/>
  <mergeCells count="41">
    <mergeCell ref="B47:C48"/>
    <mergeCell ref="B49:C49"/>
    <mergeCell ref="B50:C51"/>
    <mergeCell ref="B53:D53"/>
    <mergeCell ref="B40:K40"/>
    <mergeCell ref="B41:K41"/>
    <mergeCell ref="B42:K42"/>
    <mergeCell ref="B44:K44"/>
    <mergeCell ref="B46:K46"/>
    <mergeCell ref="B33:K33"/>
    <mergeCell ref="B34:K34"/>
    <mergeCell ref="B36:F36"/>
    <mergeCell ref="B38:K38"/>
    <mergeCell ref="B39:K39"/>
    <mergeCell ref="C29:H29"/>
    <mergeCell ref="C30:H30"/>
    <mergeCell ref="C31:H31"/>
    <mergeCell ref="C23:H23"/>
    <mergeCell ref="C24:H24"/>
    <mergeCell ref="C25:H25"/>
    <mergeCell ref="C26:H26"/>
    <mergeCell ref="C27:H27"/>
    <mergeCell ref="C28:H28"/>
    <mergeCell ref="C22:H22"/>
    <mergeCell ref="C9:I9"/>
    <mergeCell ref="C10:I10"/>
    <mergeCell ref="C11:I11"/>
    <mergeCell ref="C12:I12"/>
    <mergeCell ref="B14:K14"/>
    <mergeCell ref="B15:K15"/>
    <mergeCell ref="B16:K16"/>
    <mergeCell ref="B17:K17"/>
    <mergeCell ref="B18:K18"/>
    <mergeCell ref="B19:K19"/>
    <mergeCell ref="B21:H21"/>
    <mergeCell ref="C8:I8"/>
    <mergeCell ref="A1:K1"/>
    <mergeCell ref="B3:K3"/>
    <mergeCell ref="B4:K4"/>
    <mergeCell ref="C6:I6"/>
    <mergeCell ref="C7:I7"/>
  </mergeCells>
  <pageMargins left="0.75" right="0.75" top="1" bottom="1" header="0.5" footer="0.5"/>
  <pageSetup orientation="portrait" r:id="rId1"/>
  <headerFooter alignWithMargins="0">
    <oddHeader>&amp;CCommon Data Set 2008-09</oddHeader>
    <oddFooter>&amp;A&amp;RPage &amp;P</oddFooter>
  </headerFooter>
  <drawing r:id="rId2"/>
</worksheet>
</file>

<file path=xl/worksheets/sheet32.xml><?xml version="1.0" encoding="utf-8"?>
<worksheet xmlns="http://schemas.openxmlformats.org/spreadsheetml/2006/main" xmlns:r="http://schemas.openxmlformats.org/officeDocument/2006/relationships">
  <sheetPr>
    <tabColor rgb="FFFFFF00"/>
  </sheetPr>
  <dimension ref="A1:H45"/>
  <sheetViews>
    <sheetView workbookViewId="0">
      <selection sqref="A1:E1"/>
    </sheetView>
  </sheetViews>
  <sheetFormatPr defaultRowHeight="12.75"/>
  <cols>
    <col min="1" max="1" width="3.85546875" style="1" customWidth="1"/>
    <col min="2" max="2" width="42" customWidth="1"/>
    <col min="3" max="3" width="20.140625" customWidth="1"/>
    <col min="4" max="4" width="14.85546875" customWidth="1"/>
    <col min="5" max="5" width="15.42578125" style="240" customWidth="1"/>
    <col min="6" max="6" width="14.7109375" customWidth="1"/>
    <col min="7" max="7" width="15.42578125" style="240" customWidth="1"/>
    <col min="8" max="8" width="19.7109375" bestFit="1" customWidth="1"/>
    <col min="10" max="10" width="9.140625" customWidth="1"/>
  </cols>
  <sheetData>
    <row r="1" spans="1:8" ht="18">
      <c r="A1" s="1209" t="s">
        <v>1068</v>
      </c>
      <c r="B1" s="1209"/>
      <c r="C1" s="1209"/>
      <c r="D1" s="1209"/>
      <c r="E1" s="1209"/>
      <c r="F1" s="896"/>
      <c r="G1" s="896"/>
    </row>
    <row r="3" spans="1:8">
      <c r="A3" s="62" t="s">
        <v>312</v>
      </c>
      <c r="B3" s="63" t="s">
        <v>14</v>
      </c>
    </row>
    <row r="4" spans="1:8" s="173" customFormat="1" ht="72" customHeight="1">
      <c r="A4" s="24" t="s">
        <v>312</v>
      </c>
      <c r="B4" s="1117" t="s">
        <v>158</v>
      </c>
      <c r="C4" s="1117"/>
      <c r="D4" s="1117"/>
      <c r="E4" s="1117"/>
      <c r="F4" s="1117"/>
      <c r="G4" s="1117"/>
      <c r="H4" s="1117"/>
    </row>
    <row r="5" spans="1:8" s="249" customFormat="1" ht="39" thickBot="1">
      <c r="A5" s="250" t="s">
        <v>312</v>
      </c>
      <c r="B5" s="64" t="s">
        <v>313</v>
      </c>
      <c r="C5" s="251" t="s">
        <v>314</v>
      </c>
      <c r="D5" s="251" t="s">
        <v>1076</v>
      </c>
      <c r="E5" s="251" t="s">
        <v>1078</v>
      </c>
      <c r="F5" s="251" t="s">
        <v>1077</v>
      </c>
      <c r="G5" s="251" t="s">
        <v>1079</v>
      </c>
      <c r="H5" s="251" t="s">
        <v>132</v>
      </c>
    </row>
    <row r="6" spans="1:8" ht="13.5" thickBot="1">
      <c r="A6" s="62" t="s">
        <v>312</v>
      </c>
      <c r="B6" s="194" t="s">
        <v>315</v>
      </c>
      <c r="C6" s="313"/>
      <c r="D6" s="313"/>
      <c r="E6" s="797"/>
      <c r="F6" s="313"/>
      <c r="G6" s="797"/>
      <c r="H6" s="196">
        <v>1</v>
      </c>
    </row>
    <row r="7" spans="1:8" ht="13.5" thickBot="1">
      <c r="A7" s="62" t="s">
        <v>312</v>
      </c>
      <c r="B7" s="197" t="s">
        <v>917</v>
      </c>
      <c r="C7" s="314"/>
      <c r="D7" s="314"/>
      <c r="E7" s="798"/>
      <c r="F7" s="314">
        <v>4</v>
      </c>
      <c r="G7" s="796">
        <f>F7/$F$45</f>
        <v>5.2910052910052907E-3</v>
      </c>
      <c r="H7" s="199">
        <v>3</v>
      </c>
    </row>
    <row r="8" spans="1:8" ht="13.5" thickBot="1">
      <c r="A8" s="62" t="s">
        <v>312</v>
      </c>
      <c r="B8" s="197" t="s">
        <v>316</v>
      </c>
      <c r="C8" s="314"/>
      <c r="D8" s="314"/>
      <c r="E8" s="798"/>
      <c r="F8" s="314"/>
      <c r="G8" s="796"/>
      <c r="H8" s="199">
        <v>4</v>
      </c>
    </row>
    <row r="9" spans="1:8" ht="13.5" thickBot="1">
      <c r="A9" s="62" t="s">
        <v>312</v>
      </c>
      <c r="B9" s="197" t="s">
        <v>317</v>
      </c>
      <c r="C9" s="314"/>
      <c r="D9" s="314"/>
      <c r="E9" s="798"/>
      <c r="F9" s="314">
        <v>2</v>
      </c>
      <c r="G9" s="796">
        <f t="shared" ref="G9:G43" si="0">F9/$F$45</f>
        <v>2.6455026455026454E-3</v>
      </c>
      <c r="H9" s="199">
        <v>5</v>
      </c>
    </row>
    <row r="10" spans="1:8" ht="13.5" thickBot="1">
      <c r="A10" s="62" t="s">
        <v>312</v>
      </c>
      <c r="B10" s="214" t="s">
        <v>395</v>
      </c>
      <c r="C10" s="314"/>
      <c r="D10" s="314"/>
      <c r="E10" s="798"/>
      <c r="F10" s="314">
        <v>65</v>
      </c>
      <c r="G10" s="796">
        <f t="shared" si="0"/>
        <v>8.5978835978835974E-2</v>
      </c>
      <c r="H10" s="199">
        <v>9</v>
      </c>
    </row>
    <row r="11" spans="1:8" ht="13.5" thickBot="1">
      <c r="A11" s="62" t="s">
        <v>312</v>
      </c>
      <c r="B11" s="214" t="s">
        <v>396</v>
      </c>
      <c r="C11" s="314"/>
      <c r="D11" s="314"/>
      <c r="E11" s="798"/>
      <c r="F11" s="314"/>
      <c r="G11" s="796"/>
      <c r="H11" s="199">
        <v>10</v>
      </c>
    </row>
    <row r="12" spans="1:8" ht="13.5" thickBot="1">
      <c r="A12" s="62" t="s">
        <v>312</v>
      </c>
      <c r="B12" s="197" t="s">
        <v>320</v>
      </c>
      <c r="C12" s="314"/>
      <c r="D12" s="314"/>
      <c r="E12" s="798"/>
      <c r="F12" s="314">
        <v>5</v>
      </c>
      <c r="G12" s="796">
        <f t="shared" si="0"/>
        <v>6.6137566137566134E-3</v>
      </c>
      <c r="H12" s="199">
        <v>11</v>
      </c>
    </row>
    <row r="13" spans="1:8" ht="13.5" thickBot="1">
      <c r="A13" s="62" t="s">
        <v>312</v>
      </c>
      <c r="B13" s="197" t="s">
        <v>397</v>
      </c>
      <c r="C13" s="314"/>
      <c r="D13" s="314"/>
      <c r="E13" s="798"/>
      <c r="F13" s="314"/>
      <c r="G13" s="796"/>
      <c r="H13" s="199">
        <v>12</v>
      </c>
    </row>
    <row r="14" spans="1:8" ht="13.5" thickBot="1">
      <c r="A14" s="62" t="s">
        <v>312</v>
      </c>
      <c r="B14" s="197" t="s">
        <v>321</v>
      </c>
      <c r="C14" s="314"/>
      <c r="D14" s="314"/>
      <c r="E14" s="798"/>
      <c r="F14" s="314">
        <v>124</v>
      </c>
      <c r="G14" s="796">
        <f t="shared" si="0"/>
        <v>0.16402116402116401</v>
      </c>
      <c r="H14" s="199">
        <v>13</v>
      </c>
    </row>
    <row r="15" spans="1:8" ht="13.5" thickBot="1">
      <c r="A15" s="62" t="s">
        <v>312</v>
      </c>
      <c r="B15" s="197" t="s">
        <v>398</v>
      </c>
      <c r="C15" s="314"/>
      <c r="D15" s="314"/>
      <c r="E15" s="798"/>
      <c r="F15" s="314">
        <v>4</v>
      </c>
      <c r="G15" s="796">
        <f t="shared" si="0"/>
        <v>5.2910052910052907E-3</v>
      </c>
      <c r="H15" s="199">
        <v>14</v>
      </c>
    </row>
    <row r="16" spans="1:8" ht="13.5" thickBot="1">
      <c r="A16" s="62" t="s">
        <v>312</v>
      </c>
      <c r="B16" s="197" t="s">
        <v>399</v>
      </c>
      <c r="C16" s="314"/>
      <c r="D16" s="314"/>
      <c r="E16" s="798"/>
      <c r="F16" s="314"/>
      <c r="G16" s="796"/>
      <c r="H16" s="199">
        <v>15</v>
      </c>
    </row>
    <row r="17" spans="1:8" ht="13.5" thickBot="1">
      <c r="A17" s="62" t="s">
        <v>312</v>
      </c>
      <c r="B17" s="197" t="s">
        <v>322</v>
      </c>
      <c r="C17" s="314"/>
      <c r="D17" s="314"/>
      <c r="E17" s="798"/>
      <c r="F17" s="314">
        <v>19</v>
      </c>
      <c r="G17" s="796">
        <f t="shared" si="0"/>
        <v>2.5132275132275131E-2</v>
      </c>
      <c r="H17" s="199">
        <v>16</v>
      </c>
    </row>
    <row r="18" spans="1:8" ht="13.5" thickBot="1">
      <c r="A18" s="62" t="s">
        <v>312</v>
      </c>
      <c r="B18" s="214" t="s">
        <v>400</v>
      </c>
      <c r="C18" s="314"/>
      <c r="D18" s="314"/>
      <c r="E18" s="798"/>
      <c r="F18" s="314"/>
      <c r="G18" s="796"/>
      <c r="H18" s="199">
        <v>19</v>
      </c>
    </row>
    <row r="19" spans="1:8" ht="13.5" thickBot="1">
      <c r="A19" s="62" t="s">
        <v>312</v>
      </c>
      <c r="B19" s="197" t="s">
        <v>786</v>
      </c>
      <c r="C19" s="314"/>
      <c r="D19" s="314"/>
      <c r="E19" s="798"/>
      <c r="F19" s="314"/>
      <c r="G19" s="796"/>
      <c r="H19" s="199">
        <v>22</v>
      </c>
    </row>
    <row r="20" spans="1:8" ht="13.5" thickBot="1">
      <c r="A20" s="62" t="s">
        <v>312</v>
      </c>
      <c r="B20" s="197" t="s">
        <v>800</v>
      </c>
      <c r="C20" s="314"/>
      <c r="D20" s="314"/>
      <c r="E20" s="798"/>
      <c r="F20" s="314">
        <v>20</v>
      </c>
      <c r="G20" s="796">
        <f t="shared" si="0"/>
        <v>2.6455026455026454E-2</v>
      </c>
      <c r="H20" s="199">
        <v>23</v>
      </c>
    </row>
    <row r="21" spans="1:8" ht="13.5" thickBot="1">
      <c r="A21" s="62" t="s">
        <v>312</v>
      </c>
      <c r="B21" s="197" t="s">
        <v>787</v>
      </c>
      <c r="C21" s="314"/>
      <c r="D21" s="314">
        <v>3</v>
      </c>
      <c r="E21" s="796">
        <f>D21/D45</f>
        <v>1</v>
      </c>
      <c r="F21" s="314"/>
      <c r="G21" s="796"/>
      <c r="H21" s="199">
        <v>24</v>
      </c>
    </row>
    <row r="22" spans="1:8" ht="13.5" thickBot="1">
      <c r="A22" s="62" t="s">
        <v>312</v>
      </c>
      <c r="B22" s="197" t="s">
        <v>788</v>
      </c>
      <c r="C22" s="314"/>
      <c r="D22" s="314"/>
      <c r="E22" s="798"/>
      <c r="F22" s="314"/>
      <c r="G22" s="796"/>
      <c r="H22" s="199">
        <v>25</v>
      </c>
    </row>
    <row r="23" spans="1:8" ht="13.5" thickBot="1">
      <c r="A23" s="62" t="s">
        <v>312</v>
      </c>
      <c r="B23" s="197" t="s">
        <v>318</v>
      </c>
      <c r="C23" s="314"/>
      <c r="D23" s="314"/>
      <c r="E23" s="798"/>
      <c r="F23" s="314">
        <v>39</v>
      </c>
      <c r="G23" s="796">
        <f t="shared" si="0"/>
        <v>5.1587301587301584E-2</v>
      </c>
      <c r="H23" s="199">
        <v>26</v>
      </c>
    </row>
    <row r="24" spans="1:8" ht="13.5" thickBot="1">
      <c r="A24" s="62" t="s">
        <v>312</v>
      </c>
      <c r="B24" s="197" t="s">
        <v>801</v>
      </c>
      <c r="C24" s="314"/>
      <c r="D24" s="314"/>
      <c r="E24" s="798"/>
      <c r="F24" s="314">
        <v>2</v>
      </c>
      <c r="G24" s="796">
        <f t="shared" si="0"/>
        <v>2.6455026455026454E-3</v>
      </c>
      <c r="H24" s="199">
        <v>27</v>
      </c>
    </row>
    <row r="25" spans="1:8" ht="13.5" thickBot="1">
      <c r="A25" s="62" t="s">
        <v>312</v>
      </c>
      <c r="B25" s="197" t="s">
        <v>916</v>
      </c>
      <c r="C25" s="314"/>
      <c r="D25" s="314"/>
      <c r="E25" s="798"/>
      <c r="F25" s="314"/>
      <c r="G25" s="796"/>
      <c r="H25" s="199">
        <v>29</v>
      </c>
    </row>
    <row r="26" spans="1:8" ht="13.5" thickBot="1">
      <c r="A26" s="62" t="s">
        <v>312</v>
      </c>
      <c r="B26" s="197" t="s">
        <v>324</v>
      </c>
      <c r="C26" s="314"/>
      <c r="D26" s="314"/>
      <c r="E26" s="798"/>
      <c r="F26" s="314">
        <v>45</v>
      </c>
      <c r="G26" s="796">
        <f t="shared" si="0"/>
        <v>5.9523809523809521E-2</v>
      </c>
      <c r="H26" s="199">
        <v>30</v>
      </c>
    </row>
    <row r="27" spans="1:8" ht="13.5" thickBot="1">
      <c r="A27" s="62" t="s">
        <v>312</v>
      </c>
      <c r="B27" s="197" t="s">
        <v>918</v>
      </c>
      <c r="C27" s="314"/>
      <c r="D27" s="314"/>
      <c r="E27" s="798"/>
      <c r="F27" s="314">
        <v>4</v>
      </c>
      <c r="G27" s="796">
        <f t="shared" si="0"/>
        <v>5.2910052910052907E-3</v>
      </c>
      <c r="H27" s="199">
        <v>31</v>
      </c>
    </row>
    <row r="28" spans="1:8" ht="13.5" thickBot="1">
      <c r="A28" s="62" t="s">
        <v>312</v>
      </c>
      <c r="B28" s="214" t="s">
        <v>401</v>
      </c>
      <c r="C28" s="314"/>
      <c r="D28" s="314"/>
      <c r="E28" s="798"/>
      <c r="F28" s="314">
        <v>11</v>
      </c>
      <c r="G28" s="796">
        <f t="shared" si="0"/>
        <v>1.4550264550264549E-2</v>
      </c>
      <c r="H28" s="199">
        <v>38</v>
      </c>
    </row>
    <row r="29" spans="1:8" ht="13.5" thickBot="1">
      <c r="A29" s="62" t="s">
        <v>312</v>
      </c>
      <c r="B29" s="214" t="s">
        <v>402</v>
      </c>
      <c r="C29" s="314"/>
      <c r="D29" s="314"/>
      <c r="E29" s="798"/>
      <c r="F29" s="314">
        <v>41</v>
      </c>
      <c r="G29" s="796">
        <f t="shared" si="0"/>
        <v>5.423280423280423E-2</v>
      </c>
      <c r="H29" s="199">
        <v>39</v>
      </c>
    </row>
    <row r="30" spans="1:8" ht="13.5" thickBot="1">
      <c r="A30" s="62" t="s">
        <v>312</v>
      </c>
      <c r="B30" s="214" t="s">
        <v>919</v>
      </c>
      <c r="C30" s="314"/>
      <c r="D30" s="314"/>
      <c r="E30" s="798"/>
      <c r="F30" s="314">
        <v>23</v>
      </c>
      <c r="G30" s="796">
        <f t="shared" si="0"/>
        <v>3.0423280423280422E-2</v>
      </c>
      <c r="H30" s="199">
        <v>40</v>
      </c>
    </row>
    <row r="31" spans="1:8" ht="13.5" thickBot="1">
      <c r="A31" s="62" t="s">
        <v>312</v>
      </c>
      <c r="B31" s="214" t="s">
        <v>403</v>
      </c>
      <c r="C31" s="314"/>
      <c r="D31" s="314"/>
      <c r="E31" s="798"/>
      <c r="F31" s="314"/>
      <c r="G31" s="796"/>
      <c r="H31" s="199">
        <v>41</v>
      </c>
    </row>
    <row r="32" spans="1:8" ht="13.5" thickBot="1">
      <c r="A32" s="62" t="s">
        <v>312</v>
      </c>
      <c r="B32" s="197" t="s">
        <v>920</v>
      </c>
      <c r="C32" s="314"/>
      <c r="D32" s="314"/>
      <c r="E32" s="798"/>
      <c r="F32" s="314">
        <v>47</v>
      </c>
      <c r="G32" s="796">
        <f t="shared" si="0"/>
        <v>6.2169312169312166E-2</v>
      </c>
      <c r="H32" s="199">
        <v>42</v>
      </c>
    </row>
    <row r="33" spans="1:8" ht="13.5" thickBot="1">
      <c r="A33" s="62" t="s">
        <v>312</v>
      </c>
      <c r="B33" s="214" t="s">
        <v>404</v>
      </c>
      <c r="C33" s="314"/>
      <c r="D33" s="314"/>
      <c r="E33" s="798"/>
      <c r="F33" s="314"/>
      <c r="G33" s="796"/>
      <c r="H33" s="199">
        <v>43</v>
      </c>
    </row>
    <row r="34" spans="1:8" ht="13.5" thickBot="1">
      <c r="A34" s="62" t="s">
        <v>312</v>
      </c>
      <c r="B34" s="214" t="s">
        <v>405</v>
      </c>
      <c r="C34" s="314"/>
      <c r="D34" s="314"/>
      <c r="E34" s="798"/>
      <c r="F34" s="314">
        <v>16</v>
      </c>
      <c r="G34" s="796">
        <f t="shared" si="0"/>
        <v>2.1164021164021163E-2</v>
      </c>
      <c r="H34" s="199">
        <v>44</v>
      </c>
    </row>
    <row r="35" spans="1:8" ht="13.5" thickBot="1">
      <c r="A35" s="62" t="s">
        <v>312</v>
      </c>
      <c r="B35" s="197" t="s">
        <v>406</v>
      </c>
      <c r="C35" s="314"/>
      <c r="D35" s="314"/>
      <c r="E35" s="798"/>
      <c r="F35" s="314">
        <v>47</v>
      </c>
      <c r="G35" s="796">
        <f t="shared" si="0"/>
        <v>6.2169312169312166E-2</v>
      </c>
      <c r="H35" s="199">
        <v>45</v>
      </c>
    </row>
    <row r="36" spans="1:8" ht="13.5" thickBot="1">
      <c r="A36" s="62" t="s">
        <v>312</v>
      </c>
      <c r="B36" s="214" t="s">
        <v>407</v>
      </c>
      <c r="C36" s="314"/>
      <c r="D36" s="314"/>
      <c r="E36" s="798"/>
      <c r="F36" s="314"/>
      <c r="G36" s="796"/>
      <c r="H36" s="199">
        <v>46</v>
      </c>
    </row>
    <row r="37" spans="1:8" ht="13.5" thickBot="1">
      <c r="A37" s="62" t="s">
        <v>312</v>
      </c>
      <c r="B37" s="214" t="s">
        <v>408</v>
      </c>
      <c r="C37" s="314"/>
      <c r="D37" s="314"/>
      <c r="E37" s="798"/>
      <c r="F37" s="314"/>
      <c r="G37" s="796"/>
      <c r="H37" s="199">
        <v>47</v>
      </c>
    </row>
    <row r="38" spans="1:8" ht="13.5" thickBot="1">
      <c r="A38" s="62" t="s">
        <v>312</v>
      </c>
      <c r="B38" s="214" t="s">
        <v>409</v>
      </c>
      <c r="C38" s="314"/>
      <c r="D38" s="314"/>
      <c r="E38" s="798"/>
      <c r="F38" s="314"/>
      <c r="G38" s="796"/>
      <c r="H38" s="199">
        <v>48</v>
      </c>
    </row>
    <row r="39" spans="1:8" ht="13.5" thickBot="1">
      <c r="A39" s="62" t="s">
        <v>312</v>
      </c>
      <c r="B39" s="214" t="s">
        <v>410</v>
      </c>
      <c r="C39" s="314"/>
      <c r="D39" s="314"/>
      <c r="E39" s="798"/>
      <c r="F39" s="314"/>
      <c r="G39" s="796"/>
      <c r="H39" s="199">
        <v>49</v>
      </c>
    </row>
    <row r="40" spans="1:8" ht="13.5" thickBot="1">
      <c r="A40" s="62" t="s">
        <v>312</v>
      </c>
      <c r="B40" s="197" t="s">
        <v>921</v>
      </c>
      <c r="C40" s="314"/>
      <c r="D40" s="314"/>
      <c r="E40" s="798"/>
      <c r="F40" s="314">
        <v>23</v>
      </c>
      <c r="G40" s="796">
        <f t="shared" si="0"/>
        <v>3.0423280423280422E-2</v>
      </c>
      <c r="H40" s="199">
        <v>50</v>
      </c>
    </row>
    <row r="41" spans="1:8" ht="13.5" thickBot="1">
      <c r="A41" s="62" t="s">
        <v>312</v>
      </c>
      <c r="B41" s="197" t="s">
        <v>323</v>
      </c>
      <c r="C41" s="314"/>
      <c r="D41" s="314"/>
      <c r="E41" s="798"/>
      <c r="F41" s="314">
        <v>83</v>
      </c>
      <c r="G41" s="796">
        <f t="shared" si="0"/>
        <v>0.10978835978835978</v>
      </c>
      <c r="H41" s="199">
        <v>51</v>
      </c>
    </row>
    <row r="42" spans="1:8" ht="13.5" thickBot="1">
      <c r="A42" s="62" t="s">
        <v>312</v>
      </c>
      <c r="B42" s="197" t="s">
        <v>319</v>
      </c>
      <c r="C42" s="314"/>
      <c r="D42" s="314"/>
      <c r="E42" s="798"/>
      <c r="F42" s="314">
        <v>106</v>
      </c>
      <c r="G42" s="796">
        <f t="shared" si="0"/>
        <v>0.1402116402116402</v>
      </c>
      <c r="H42" s="199">
        <v>52</v>
      </c>
    </row>
    <row r="43" spans="1:8" ht="13.5" thickBot="1">
      <c r="A43" s="62" t="s">
        <v>312</v>
      </c>
      <c r="B43" s="214" t="s">
        <v>805</v>
      </c>
      <c r="C43" s="314"/>
      <c r="D43" s="314"/>
      <c r="E43" s="798"/>
      <c r="F43" s="314">
        <v>26</v>
      </c>
      <c r="G43" s="796">
        <f t="shared" si="0"/>
        <v>3.439153439153439E-2</v>
      </c>
      <c r="H43" s="199">
        <v>54</v>
      </c>
    </row>
    <row r="44" spans="1:8">
      <c r="A44" s="62" t="s">
        <v>312</v>
      </c>
      <c r="B44" s="11" t="s">
        <v>922</v>
      </c>
      <c r="C44" s="315"/>
      <c r="D44" s="315"/>
      <c r="E44" s="316"/>
      <c r="F44" s="315"/>
      <c r="G44" s="316"/>
      <c r="H44" s="65"/>
    </row>
    <row r="45" spans="1:8">
      <c r="A45" s="62" t="s">
        <v>312</v>
      </c>
      <c r="B45" s="13" t="s">
        <v>709</v>
      </c>
      <c r="C45" s="316">
        <f>SUM(C6:C44)</f>
        <v>0</v>
      </c>
      <c r="D45" s="317">
        <f>SUM(D6:D44)</f>
        <v>3</v>
      </c>
      <c r="E45" s="316">
        <f>SUM(E6:E44)</f>
        <v>1</v>
      </c>
      <c r="F45" s="317">
        <f>SUM(F6:F44)</f>
        <v>756</v>
      </c>
      <c r="G45" s="318">
        <f>SUM(G6:G44)</f>
        <v>1</v>
      </c>
      <c r="H45" s="66"/>
    </row>
  </sheetData>
  <sheetProtection password="CA0F" sheet="1" objects="1" scenarios="1"/>
  <mergeCells count="2">
    <mergeCell ref="B4:H4"/>
    <mergeCell ref="A1:E1"/>
  </mergeCells>
  <conditionalFormatting sqref="G6:G44">
    <cfRule type="colorScale" priority="4">
      <colorScale>
        <cfvo type="min" val="0"/>
        <cfvo type="max" val="0"/>
        <color rgb="FFFFEF9C"/>
        <color rgb="FF63BE7B"/>
      </colorScale>
    </cfRule>
  </conditionalFormatting>
  <conditionalFormatting sqref="E6:E44">
    <cfRule type="colorScale" priority="3">
      <colorScale>
        <cfvo type="min" val="0"/>
        <cfvo type="max" val="0"/>
        <color rgb="FFFFEF9C"/>
        <color rgb="FF63BE7B"/>
      </colorScale>
    </cfRule>
  </conditionalFormatting>
  <conditionalFormatting sqref="F6:F44">
    <cfRule type="colorScale" priority="2">
      <colorScale>
        <cfvo type="min" val="0"/>
        <cfvo type="max" val="0"/>
        <color rgb="FFFFEF9C"/>
        <color rgb="FF63BE7B"/>
      </colorScale>
    </cfRule>
  </conditionalFormatting>
  <conditionalFormatting sqref="D6:D44">
    <cfRule type="colorScale" priority="1">
      <colorScale>
        <cfvo type="min" val="0"/>
        <cfvo type="max" val="0"/>
        <color rgb="FFFFEF9C"/>
        <color rgb="FF63BE7B"/>
      </colorScale>
    </cfRule>
  </conditionalFormatting>
  <pageMargins left="0.75" right="0.75" top="1" bottom="1" header="0.5" footer="0.5"/>
  <pageSetup orientation="landscape" r:id="rId1"/>
  <headerFooter alignWithMargins="0">
    <oddHeader>&amp;CCommon Data Set 2008-09</oddHeader>
    <oddFooter>&amp;C&amp;A&amp;RPage &amp;P</oddFooter>
  </headerFooter>
  <drawing r:id="rId2"/>
</worksheet>
</file>

<file path=xl/worksheets/sheet33.xml><?xml version="1.0" encoding="utf-8"?>
<worksheet xmlns="http://schemas.openxmlformats.org/spreadsheetml/2006/main" xmlns:r="http://schemas.openxmlformats.org/officeDocument/2006/relationships">
  <sheetPr>
    <tabColor rgb="FF00B0F0"/>
  </sheetPr>
  <dimension ref="A1:H45"/>
  <sheetViews>
    <sheetView workbookViewId="0">
      <selection sqref="A1:E1"/>
    </sheetView>
  </sheetViews>
  <sheetFormatPr defaultRowHeight="12.75"/>
  <cols>
    <col min="1" max="1" width="3.85546875" style="1" customWidth="1"/>
    <col min="2" max="2" width="42" customWidth="1"/>
    <col min="3" max="3" width="20.140625" customWidth="1"/>
    <col min="4" max="5" width="15.42578125" customWidth="1"/>
    <col min="6" max="7" width="15.5703125" customWidth="1"/>
    <col min="8" max="8" width="17.5703125" customWidth="1"/>
  </cols>
  <sheetData>
    <row r="1" spans="1:8" ht="18">
      <c r="A1" s="1219" t="s">
        <v>1069</v>
      </c>
      <c r="B1" s="1219"/>
      <c r="C1" s="1219"/>
      <c r="D1" s="1219"/>
      <c r="E1" s="1219"/>
    </row>
    <row r="3" spans="1:8" s="240" customFormat="1">
      <c r="A3" s="248" t="s">
        <v>312</v>
      </c>
      <c r="B3" s="63" t="s">
        <v>14</v>
      </c>
    </row>
    <row r="4" spans="1:8" s="239" customFormat="1" ht="72" customHeight="1">
      <c r="A4" s="246" t="s">
        <v>312</v>
      </c>
      <c r="B4" s="1117" t="s">
        <v>158</v>
      </c>
      <c r="C4" s="1117"/>
      <c r="D4" s="1117"/>
      <c r="E4" s="1117"/>
      <c r="F4" s="1117"/>
      <c r="G4" s="1117"/>
      <c r="H4" s="1117"/>
    </row>
    <row r="5" spans="1:8" s="249" customFormat="1" ht="39" thickBot="1">
      <c r="A5" s="250" t="s">
        <v>312</v>
      </c>
      <c r="B5" s="64" t="s">
        <v>313</v>
      </c>
      <c r="C5" s="251" t="s">
        <v>314</v>
      </c>
      <c r="D5" s="251" t="s">
        <v>1076</v>
      </c>
      <c r="E5" s="251" t="s">
        <v>1078</v>
      </c>
      <c r="F5" s="251" t="s">
        <v>1077</v>
      </c>
      <c r="G5" s="251" t="s">
        <v>1079</v>
      </c>
      <c r="H5" s="251" t="s">
        <v>132</v>
      </c>
    </row>
    <row r="6" spans="1:8" s="240" customFormat="1" ht="13.5" thickBot="1">
      <c r="A6" s="248" t="s">
        <v>312</v>
      </c>
      <c r="B6" s="194" t="s">
        <v>315</v>
      </c>
      <c r="C6" s="313"/>
      <c r="D6" s="313"/>
      <c r="E6" s="795"/>
      <c r="F6" s="313"/>
      <c r="G6" s="795"/>
      <c r="H6" s="196">
        <v>1</v>
      </c>
    </row>
    <row r="7" spans="1:8" s="240" customFormat="1" ht="13.5" thickBot="1">
      <c r="A7" s="248" t="s">
        <v>312</v>
      </c>
      <c r="B7" s="197" t="s">
        <v>917</v>
      </c>
      <c r="C7" s="314"/>
      <c r="D7" s="314"/>
      <c r="E7" s="796"/>
      <c r="F7" s="314"/>
      <c r="G7" s="796"/>
      <c r="H7" s="199">
        <v>3</v>
      </c>
    </row>
    <row r="8" spans="1:8" s="240" customFormat="1" ht="13.5" thickBot="1">
      <c r="A8" s="248" t="s">
        <v>312</v>
      </c>
      <c r="B8" s="197" t="s">
        <v>316</v>
      </c>
      <c r="C8" s="314"/>
      <c r="D8" s="314"/>
      <c r="E8" s="796"/>
      <c r="F8" s="314"/>
      <c r="G8" s="796"/>
      <c r="H8" s="199">
        <v>4</v>
      </c>
    </row>
    <row r="9" spans="1:8" s="240" customFormat="1" ht="13.5" thickBot="1">
      <c r="A9" s="248" t="s">
        <v>312</v>
      </c>
      <c r="B9" s="197" t="s">
        <v>317</v>
      </c>
      <c r="C9" s="314"/>
      <c r="D9" s="314"/>
      <c r="E9" s="796"/>
      <c r="F9" s="314"/>
      <c r="G9" s="796"/>
      <c r="H9" s="199">
        <v>5</v>
      </c>
    </row>
    <row r="10" spans="1:8" s="240" customFormat="1" ht="13.5" thickBot="1">
      <c r="A10" s="248" t="s">
        <v>312</v>
      </c>
      <c r="B10" s="214" t="s">
        <v>395</v>
      </c>
      <c r="C10" s="314"/>
      <c r="D10" s="314"/>
      <c r="E10" s="796"/>
      <c r="F10" s="314">
        <v>10</v>
      </c>
      <c r="G10" s="796">
        <f>F10/F45</f>
        <v>4.5045045045045043E-2</v>
      </c>
      <c r="H10" s="199">
        <v>9</v>
      </c>
    </row>
    <row r="11" spans="1:8" s="240" customFormat="1" ht="13.5" thickBot="1">
      <c r="A11" s="248" t="s">
        <v>312</v>
      </c>
      <c r="B11" s="214" t="s">
        <v>396</v>
      </c>
      <c r="C11" s="314"/>
      <c r="D11" s="314"/>
      <c r="E11" s="796"/>
      <c r="F11" s="314"/>
      <c r="G11" s="796"/>
      <c r="H11" s="199">
        <v>10</v>
      </c>
    </row>
    <row r="12" spans="1:8" s="240" customFormat="1" ht="13.5" thickBot="1">
      <c r="A12" s="248" t="s">
        <v>312</v>
      </c>
      <c r="B12" s="197" t="s">
        <v>320</v>
      </c>
      <c r="C12" s="314"/>
      <c r="D12" s="314"/>
      <c r="E12" s="796"/>
      <c r="F12" s="314"/>
      <c r="G12" s="796"/>
      <c r="H12" s="199">
        <v>11</v>
      </c>
    </row>
    <row r="13" spans="1:8" s="240" customFormat="1" ht="13.5" thickBot="1">
      <c r="A13" s="248" t="s">
        <v>312</v>
      </c>
      <c r="B13" s="197" t="s">
        <v>397</v>
      </c>
      <c r="C13" s="314"/>
      <c r="D13" s="314"/>
      <c r="E13" s="796"/>
      <c r="F13" s="314"/>
      <c r="G13" s="796"/>
      <c r="H13" s="199">
        <v>12</v>
      </c>
    </row>
    <row r="14" spans="1:8" s="240" customFormat="1" ht="13.5" thickBot="1">
      <c r="A14" s="248" t="s">
        <v>312</v>
      </c>
      <c r="B14" s="197" t="s">
        <v>321</v>
      </c>
      <c r="C14" s="314"/>
      <c r="D14" s="314"/>
      <c r="E14" s="796"/>
      <c r="F14" s="314"/>
      <c r="G14" s="796"/>
      <c r="H14" s="199">
        <v>13</v>
      </c>
    </row>
    <row r="15" spans="1:8" s="240" customFormat="1" ht="13.5" thickBot="1">
      <c r="A15" s="248" t="s">
        <v>312</v>
      </c>
      <c r="B15" s="197" t="s">
        <v>398</v>
      </c>
      <c r="C15" s="314"/>
      <c r="D15" s="314"/>
      <c r="E15" s="796"/>
      <c r="F15" s="314"/>
      <c r="G15" s="796"/>
      <c r="H15" s="199">
        <v>14</v>
      </c>
    </row>
    <row r="16" spans="1:8" s="240" customFormat="1" ht="13.5" thickBot="1">
      <c r="A16" s="248" t="s">
        <v>312</v>
      </c>
      <c r="B16" s="197" t="s">
        <v>399</v>
      </c>
      <c r="C16" s="314"/>
      <c r="D16" s="314"/>
      <c r="E16" s="796"/>
      <c r="F16" s="314"/>
      <c r="G16" s="796"/>
      <c r="H16" s="199">
        <v>15</v>
      </c>
    </row>
    <row r="17" spans="1:8" s="240" customFormat="1" ht="13.5" thickBot="1">
      <c r="A17" s="248" t="s">
        <v>312</v>
      </c>
      <c r="B17" s="197" t="s">
        <v>322</v>
      </c>
      <c r="C17" s="314"/>
      <c r="D17" s="314"/>
      <c r="E17" s="796"/>
      <c r="F17" s="314"/>
      <c r="G17" s="796"/>
      <c r="H17" s="199">
        <v>16</v>
      </c>
    </row>
    <row r="18" spans="1:8" s="240" customFormat="1" ht="13.5" thickBot="1">
      <c r="A18" s="248" t="s">
        <v>312</v>
      </c>
      <c r="B18" s="214" t="s">
        <v>400</v>
      </c>
      <c r="C18" s="314"/>
      <c r="D18" s="314"/>
      <c r="E18" s="796"/>
      <c r="F18" s="314"/>
      <c r="G18" s="796"/>
      <c r="H18" s="199">
        <v>19</v>
      </c>
    </row>
    <row r="19" spans="1:8" s="240" customFormat="1" ht="13.5" thickBot="1">
      <c r="A19" s="248" t="s">
        <v>312</v>
      </c>
      <c r="B19" s="197" t="s">
        <v>786</v>
      </c>
      <c r="C19" s="314"/>
      <c r="D19" s="314"/>
      <c r="E19" s="796"/>
      <c r="F19" s="314"/>
      <c r="G19" s="796"/>
      <c r="H19" s="199">
        <v>22</v>
      </c>
    </row>
    <row r="20" spans="1:8" s="240" customFormat="1" ht="13.5" thickBot="1">
      <c r="A20" s="248" t="s">
        <v>312</v>
      </c>
      <c r="B20" s="197" t="s">
        <v>800</v>
      </c>
      <c r="C20" s="314"/>
      <c r="D20" s="314"/>
      <c r="E20" s="796"/>
      <c r="F20" s="314"/>
      <c r="G20" s="796"/>
      <c r="H20" s="199">
        <v>23</v>
      </c>
    </row>
    <row r="21" spans="1:8" s="240" customFormat="1" ht="13.5" thickBot="1">
      <c r="A21" s="248" t="s">
        <v>312</v>
      </c>
      <c r="B21" s="197" t="s">
        <v>787</v>
      </c>
      <c r="C21" s="314"/>
      <c r="D21" s="314">
        <v>2</v>
      </c>
      <c r="E21" s="796">
        <f>D21/D45</f>
        <v>1</v>
      </c>
      <c r="F21" s="314"/>
      <c r="G21" s="796"/>
      <c r="H21" s="199">
        <v>24</v>
      </c>
    </row>
    <row r="22" spans="1:8" s="240" customFormat="1" ht="13.5" thickBot="1">
      <c r="A22" s="248" t="s">
        <v>312</v>
      </c>
      <c r="B22" s="197" t="s">
        <v>788</v>
      </c>
      <c r="C22" s="314"/>
      <c r="D22" s="314"/>
      <c r="E22" s="796"/>
      <c r="F22" s="314"/>
      <c r="G22" s="796"/>
      <c r="H22" s="199">
        <v>25</v>
      </c>
    </row>
    <row r="23" spans="1:8" s="240" customFormat="1" ht="13.5" thickBot="1">
      <c r="A23" s="248" t="s">
        <v>312</v>
      </c>
      <c r="B23" s="197" t="s">
        <v>318</v>
      </c>
      <c r="C23" s="314"/>
      <c r="D23" s="314"/>
      <c r="E23" s="796"/>
      <c r="F23" s="314"/>
      <c r="G23" s="796"/>
      <c r="H23" s="199">
        <v>26</v>
      </c>
    </row>
    <row r="24" spans="1:8" s="240" customFormat="1" ht="13.5" thickBot="1">
      <c r="A24" s="248" t="s">
        <v>312</v>
      </c>
      <c r="B24" s="197" t="s">
        <v>801</v>
      </c>
      <c r="C24" s="314"/>
      <c r="D24" s="314"/>
      <c r="E24" s="796"/>
      <c r="F24" s="314"/>
      <c r="G24" s="796"/>
      <c r="H24" s="199">
        <v>27</v>
      </c>
    </row>
    <row r="25" spans="1:8" s="240" customFormat="1" ht="13.5" thickBot="1">
      <c r="A25" s="248" t="s">
        <v>312</v>
      </c>
      <c r="B25" s="197" t="s">
        <v>916</v>
      </c>
      <c r="C25" s="314"/>
      <c r="D25" s="314"/>
      <c r="E25" s="796"/>
      <c r="F25" s="314"/>
      <c r="G25" s="796"/>
      <c r="H25" s="199">
        <v>29</v>
      </c>
    </row>
    <row r="26" spans="1:8" s="240" customFormat="1" ht="13.5" thickBot="1">
      <c r="A26" s="248" t="s">
        <v>312</v>
      </c>
      <c r="B26" s="197" t="s">
        <v>324</v>
      </c>
      <c r="C26" s="314"/>
      <c r="D26" s="314"/>
      <c r="E26" s="796"/>
      <c r="F26" s="314"/>
      <c r="G26" s="796"/>
      <c r="H26" s="199">
        <v>30</v>
      </c>
    </row>
    <row r="27" spans="1:8" s="240" customFormat="1" ht="13.5" thickBot="1">
      <c r="A27" s="248" t="s">
        <v>312</v>
      </c>
      <c r="B27" s="197" t="s">
        <v>918</v>
      </c>
      <c r="C27" s="314"/>
      <c r="D27" s="314"/>
      <c r="E27" s="796"/>
      <c r="F27" s="314"/>
      <c r="G27" s="796"/>
      <c r="H27" s="199">
        <v>31</v>
      </c>
    </row>
    <row r="28" spans="1:8" s="240" customFormat="1" ht="13.5" thickBot="1">
      <c r="A28" s="248" t="s">
        <v>312</v>
      </c>
      <c r="B28" s="214" t="s">
        <v>401</v>
      </c>
      <c r="C28" s="314"/>
      <c r="D28" s="314"/>
      <c r="E28" s="796"/>
      <c r="F28" s="314"/>
      <c r="G28" s="796"/>
      <c r="H28" s="199">
        <v>38</v>
      </c>
    </row>
    <row r="29" spans="1:8" s="240" customFormat="1" ht="13.5" thickBot="1">
      <c r="A29" s="248" t="s">
        <v>312</v>
      </c>
      <c r="B29" s="214" t="s">
        <v>402</v>
      </c>
      <c r="C29" s="314"/>
      <c r="D29" s="314"/>
      <c r="E29" s="796"/>
      <c r="F29" s="314">
        <v>8</v>
      </c>
      <c r="G29" s="796">
        <f>F29/F45</f>
        <v>3.6036036036036036E-2</v>
      </c>
      <c r="H29" s="199">
        <v>39</v>
      </c>
    </row>
    <row r="30" spans="1:8" s="240" customFormat="1" ht="13.5" thickBot="1">
      <c r="A30" s="248" t="s">
        <v>312</v>
      </c>
      <c r="B30" s="214" t="s">
        <v>919</v>
      </c>
      <c r="C30" s="314"/>
      <c r="D30" s="314"/>
      <c r="E30" s="796"/>
      <c r="F30" s="314"/>
      <c r="G30" s="796"/>
      <c r="H30" s="199">
        <v>40</v>
      </c>
    </row>
    <row r="31" spans="1:8" s="240" customFormat="1" ht="13.5" thickBot="1">
      <c r="A31" s="248" t="s">
        <v>312</v>
      </c>
      <c r="B31" s="214" t="s">
        <v>403</v>
      </c>
      <c r="C31" s="314"/>
      <c r="D31" s="314"/>
      <c r="E31" s="796"/>
      <c r="F31" s="314"/>
      <c r="G31" s="796"/>
      <c r="H31" s="199">
        <v>41</v>
      </c>
    </row>
    <row r="32" spans="1:8" s="240" customFormat="1" ht="13.5" thickBot="1">
      <c r="A32" s="248" t="s">
        <v>312</v>
      </c>
      <c r="B32" s="197" t="s">
        <v>920</v>
      </c>
      <c r="C32" s="314"/>
      <c r="D32" s="314"/>
      <c r="E32" s="796"/>
      <c r="F32" s="314"/>
      <c r="G32" s="796"/>
      <c r="H32" s="199">
        <v>42</v>
      </c>
    </row>
    <row r="33" spans="1:8" s="240" customFormat="1" ht="13.5" thickBot="1">
      <c r="A33" s="248" t="s">
        <v>312</v>
      </c>
      <c r="B33" s="214" t="s">
        <v>404</v>
      </c>
      <c r="C33" s="314"/>
      <c r="D33" s="314"/>
      <c r="E33" s="796"/>
      <c r="F33" s="314"/>
      <c r="G33" s="796"/>
      <c r="H33" s="199">
        <v>43</v>
      </c>
    </row>
    <row r="34" spans="1:8" s="240" customFormat="1" ht="13.5" thickBot="1">
      <c r="A34" s="248" t="s">
        <v>312</v>
      </c>
      <c r="B34" s="214" t="s">
        <v>405</v>
      </c>
      <c r="C34" s="314"/>
      <c r="D34" s="314"/>
      <c r="E34" s="796"/>
      <c r="F34" s="314"/>
      <c r="G34" s="796"/>
      <c r="H34" s="199">
        <v>44</v>
      </c>
    </row>
    <row r="35" spans="1:8" s="240" customFormat="1" ht="13.5" thickBot="1">
      <c r="A35" s="248" t="s">
        <v>312</v>
      </c>
      <c r="B35" s="197" t="s">
        <v>406</v>
      </c>
      <c r="C35" s="314"/>
      <c r="D35" s="314"/>
      <c r="E35" s="796"/>
      <c r="F35" s="314"/>
      <c r="G35" s="796"/>
      <c r="H35" s="199">
        <v>45</v>
      </c>
    </row>
    <row r="36" spans="1:8" s="240" customFormat="1" ht="13.5" thickBot="1">
      <c r="A36" s="248" t="s">
        <v>312</v>
      </c>
      <c r="B36" s="214" t="s">
        <v>407</v>
      </c>
      <c r="C36" s="314"/>
      <c r="D36" s="314"/>
      <c r="E36" s="796"/>
      <c r="F36" s="314"/>
      <c r="G36" s="796"/>
      <c r="H36" s="199">
        <v>46</v>
      </c>
    </row>
    <row r="37" spans="1:8" s="240" customFormat="1" ht="13.5" thickBot="1">
      <c r="A37" s="248" t="s">
        <v>312</v>
      </c>
      <c r="B37" s="214" t="s">
        <v>408</v>
      </c>
      <c r="C37" s="314"/>
      <c r="D37" s="314"/>
      <c r="E37" s="796"/>
      <c r="F37" s="314"/>
      <c r="G37" s="796"/>
      <c r="H37" s="199">
        <v>47</v>
      </c>
    </row>
    <row r="38" spans="1:8" s="240" customFormat="1" ht="13.5" thickBot="1">
      <c r="A38" s="248" t="s">
        <v>312</v>
      </c>
      <c r="B38" s="214" t="s">
        <v>409</v>
      </c>
      <c r="C38" s="314"/>
      <c r="D38" s="314"/>
      <c r="E38" s="796"/>
      <c r="F38" s="314"/>
      <c r="G38" s="796"/>
      <c r="H38" s="199">
        <v>48</v>
      </c>
    </row>
    <row r="39" spans="1:8" s="240" customFormat="1" ht="13.5" thickBot="1">
      <c r="A39" s="248" t="s">
        <v>312</v>
      </c>
      <c r="B39" s="214" t="s">
        <v>410</v>
      </c>
      <c r="C39" s="314"/>
      <c r="D39" s="314"/>
      <c r="E39" s="796"/>
      <c r="F39" s="314"/>
      <c r="G39" s="796"/>
      <c r="H39" s="199">
        <v>49</v>
      </c>
    </row>
    <row r="40" spans="1:8" s="240" customFormat="1" ht="13.5" thickBot="1">
      <c r="A40" s="248" t="s">
        <v>312</v>
      </c>
      <c r="B40" s="197" t="s">
        <v>921</v>
      </c>
      <c r="C40" s="314"/>
      <c r="D40" s="314"/>
      <c r="E40" s="796"/>
      <c r="F40" s="314"/>
      <c r="G40" s="796"/>
      <c r="H40" s="199">
        <v>50</v>
      </c>
    </row>
    <row r="41" spans="1:8" s="240" customFormat="1" ht="13.5" thickBot="1">
      <c r="A41" s="248" t="s">
        <v>312</v>
      </c>
      <c r="B41" s="197" t="s">
        <v>323</v>
      </c>
      <c r="C41" s="314"/>
      <c r="D41" s="314"/>
      <c r="E41" s="796"/>
      <c r="F41" s="314">
        <v>59</v>
      </c>
      <c r="G41" s="796">
        <f>F41/F45</f>
        <v>0.26576576576576577</v>
      </c>
      <c r="H41" s="199">
        <v>51</v>
      </c>
    </row>
    <row r="42" spans="1:8" s="240" customFormat="1" ht="13.5" thickBot="1">
      <c r="A42" s="248" t="s">
        <v>312</v>
      </c>
      <c r="B42" s="197" t="s">
        <v>319</v>
      </c>
      <c r="C42" s="314"/>
      <c r="D42" s="314"/>
      <c r="E42" s="796"/>
      <c r="F42" s="314">
        <v>145</v>
      </c>
      <c r="G42" s="796">
        <f>F42/F45</f>
        <v>0.65315315315315314</v>
      </c>
      <c r="H42" s="199">
        <v>52</v>
      </c>
    </row>
    <row r="43" spans="1:8" s="240" customFormat="1" ht="13.5" thickBot="1">
      <c r="A43" s="248" t="s">
        <v>312</v>
      </c>
      <c r="B43" s="214" t="s">
        <v>805</v>
      </c>
      <c r="C43" s="314"/>
      <c r="D43" s="314"/>
      <c r="E43" s="796"/>
      <c r="F43" s="314"/>
      <c r="G43" s="796"/>
      <c r="H43" s="199">
        <v>54</v>
      </c>
    </row>
    <row r="44" spans="1:8" s="240" customFormat="1">
      <c r="A44" s="248" t="s">
        <v>312</v>
      </c>
      <c r="B44" s="242" t="s">
        <v>922</v>
      </c>
      <c r="C44" s="315"/>
      <c r="D44" s="315"/>
      <c r="E44" s="318"/>
      <c r="F44" s="315"/>
      <c r="G44" s="318"/>
      <c r="H44" s="65"/>
    </row>
    <row r="45" spans="1:8" s="240" customFormat="1">
      <c r="A45" s="248" t="s">
        <v>312</v>
      </c>
      <c r="B45" s="243" t="s">
        <v>709</v>
      </c>
      <c r="C45" s="316">
        <f>SUM(C6:C44)</f>
        <v>0</v>
      </c>
      <c r="D45" s="317">
        <f>SUM(D6:D44)</f>
        <v>2</v>
      </c>
      <c r="E45" s="318">
        <f>SUM(E6:E44)</f>
        <v>1</v>
      </c>
      <c r="F45" s="317">
        <f>SUM(F6:F44)</f>
        <v>222</v>
      </c>
      <c r="G45" s="318">
        <f>SUM(G6:G44)</f>
        <v>1</v>
      </c>
      <c r="H45" s="241"/>
    </row>
  </sheetData>
  <sheetProtection password="CA0F" sheet="1" objects="1" scenarios="1"/>
  <mergeCells count="2">
    <mergeCell ref="A1:E1"/>
    <mergeCell ref="B4:H4"/>
  </mergeCells>
  <conditionalFormatting sqref="G6:G44">
    <cfRule type="colorScale" priority="4">
      <colorScale>
        <cfvo type="min" val="0"/>
        <cfvo type="max" val="0"/>
        <color rgb="FFFFEF9C"/>
        <color rgb="FF63BE7B"/>
      </colorScale>
    </cfRule>
  </conditionalFormatting>
  <conditionalFormatting sqref="E6:E44">
    <cfRule type="colorScale" priority="3">
      <colorScale>
        <cfvo type="min" val="0"/>
        <cfvo type="max" val="0"/>
        <color rgb="FFFFEF9C"/>
        <color rgb="FF63BE7B"/>
      </colorScale>
    </cfRule>
  </conditionalFormatting>
  <conditionalFormatting sqref="F6:F44">
    <cfRule type="colorScale" priority="2">
      <colorScale>
        <cfvo type="min" val="0"/>
        <cfvo type="max" val="0"/>
        <color rgb="FFFFEF9C"/>
        <color rgb="FF63BE7B"/>
      </colorScale>
    </cfRule>
  </conditionalFormatting>
  <conditionalFormatting sqref="D6:D44">
    <cfRule type="colorScale" priority="1">
      <colorScale>
        <cfvo type="min" val="0"/>
        <cfvo type="max" val="0"/>
        <color rgb="FFFFEF9C"/>
        <color rgb="FF63BE7B"/>
      </colorScale>
    </cfRule>
  </conditionalFormatting>
  <pageMargins left="0.75" right="0.75" top="1" bottom="1" header="0.5" footer="0.5"/>
  <pageSetup orientation="landscape" r:id="rId1"/>
  <headerFooter alignWithMargins="0">
    <oddHeader>&amp;CCommon Data Set 2008-09</oddHeader>
    <oddFooter>&amp;C&amp;A&amp;RPage &amp;P</oddFooter>
  </headerFooter>
  <drawing r:id="rId2"/>
</worksheet>
</file>

<file path=xl/worksheets/sheet34.xml><?xml version="1.0" encoding="utf-8"?>
<worksheet xmlns="http://schemas.openxmlformats.org/spreadsheetml/2006/main" xmlns:r="http://schemas.openxmlformats.org/officeDocument/2006/relationships">
  <sheetPr>
    <tabColor theme="1" tint="4.9989318521683403E-2"/>
    <pageSetUpPr fitToPage="1"/>
  </sheetPr>
  <dimension ref="A1:E49"/>
  <sheetViews>
    <sheetView zoomScaleNormal="100" workbookViewId="0">
      <selection sqref="A1:B1"/>
    </sheetView>
  </sheetViews>
  <sheetFormatPr defaultRowHeight="12.75"/>
  <cols>
    <col min="1" max="1" width="13.140625" style="160" customWidth="1"/>
    <col min="2" max="2" width="83" style="158" customWidth="1"/>
    <col min="3" max="3" width="11" style="161" customWidth="1"/>
    <col min="4" max="16384" width="9.140625" style="161"/>
  </cols>
  <sheetData>
    <row r="1" spans="1:4">
      <c r="A1" s="1359" t="s">
        <v>247</v>
      </c>
      <c r="B1" s="1359"/>
    </row>
    <row r="2" spans="1:4">
      <c r="A2" s="159"/>
      <c r="B2" s="159"/>
    </row>
    <row r="3" spans="1:4">
      <c r="A3" s="1366" t="s">
        <v>915</v>
      </c>
      <c r="B3" s="1366"/>
    </row>
    <row r="4" spans="1:4">
      <c r="A4" s="159"/>
    </row>
    <row r="5" spans="1:4" ht="12.75" customHeight="1">
      <c r="A5" s="1359" t="s">
        <v>999</v>
      </c>
      <c r="B5" s="1359"/>
    </row>
    <row r="7" spans="1:4" ht="13.5">
      <c r="A7" s="1360" t="s">
        <v>248</v>
      </c>
      <c r="B7" s="966"/>
      <c r="C7" s="966"/>
      <c r="D7" s="966"/>
    </row>
    <row r="8" spans="1:4">
      <c r="A8" s="230"/>
      <c r="B8" s="231"/>
      <c r="C8" s="232"/>
    </row>
    <row r="9" spans="1:4">
      <c r="A9" s="1361" t="s">
        <v>249</v>
      </c>
      <c r="B9" s="1364"/>
      <c r="C9" s="1364"/>
    </row>
    <row r="10" spans="1:4">
      <c r="A10" s="1364"/>
      <c r="B10" s="1364"/>
      <c r="C10" s="1364"/>
    </row>
    <row r="11" spans="1:4">
      <c r="A11" s="225"/>
      <c r="B11" s="226"/>
      <c r="C11" s="227"/>
    </row>
    <row r="12" spans="1:4">
      <c r="A12" s="1361" t="s">
        <v>250</v>
      </c>
      <c r="B12" s="1364"/>
      <c r="C12" s="1364"/>
    </row>
    <row r="13" spans="1:4">
      <c r="A13" s="1364"/>
      <c r="B13" s="1364"/>
      <c r="C13" s="1364"/>
    </row>
    <row r="14" spans="1:4">
      <c r="A14" s="225"/>
      <c r="B14" s="226"/>
      <c r="C14" s="227"/>
    </row>
    <row r="15" spans="1:4">
      <c r="A15" s="1361" t="s">
        <v>251</v>
      </c>
      <c r="B15" s="1362"/>
      <c r="C15" s="1363"/>
    </row>
    <row r="16" spans="1:4">
      <c r="A16" s="1361"/>
      <c r="B16" s="1362"/>
      <c r="C16" s="1363"/>
    </row>
    <row r="17" spans="1:5">
      <c r="A17" s="1361"/>
      <c r="B17" s="1362"/>
      <c r="C17" s="1363"/>
    </row>
    <row r="18" spans="1:5">
      <c r="A18" s="225"/>
      <c r="B18" s="226"/>
      <c r="C18" s="227"/>
    </row>
    <row r="19" spans="1:5">
      <c r="A19" s="1361" t="s">
        <v>252</v>
      </c>
      <c r="B19" s="1364"/>
      <c r="C19" s="1364"/>
    </row>
    <row r="20" spans="1:5" ht="12.75" customHeight="1">
      <c r="A20" s="228"/>
      <c r="B20" s="227"/>
      <c r="C20" s="229"/>
    </row>
    <row r="21" spans="1:5">
      <c r="A21" s="1365" t="s">
        <v>253</v>
      </c>
      <c r="B21" s="966"/>
      <c r="C21" s="966"/>
    </row>
    <row r="22" spans="1:5">
      <c r="A22" s="966"/>
      <c r="B22" s="966"/>
      <c r="C22" s="966"/>
    </row>
    <row r="23" spans="1:5">
      <c r="A23" s="233"/>
      <c r="B23" s="234"/>
      <c r="C23" s="224"/>
    </row>
    <row r="24" spans="1:5">
      <c r="A24" s="1368" t="s">
        <v>254</v>
      </c>
      <c r="B24" s="1190"/>
      <c r="C24" s="1190"/>
    </row>
    <row r="25" spans="1:5">
      <c r="A25" s="1361" t="s">
        <v>257</v>
      </c>
      <c r="B25" s="1190"/>
      <c r="C25" s="1190"/>
    </row>
    <row r="26" spans="1:5">
      <c r="A26" s="160" t="s">
        <v>255</v>
      </c>
    </row>
    <row r="27" spans="1:5">
      <c r="A27" s="1361" t="s">
        <v>258</v>
      </c>
      <c r="B27" s="1190"/>
      <c r="C27" s="1190"/>
    </row>
    <row r="28" spans="1:5" ht="15" customHeight="1">
      <c r="A28" s="225"/>
      <c r="B28" s="226"/>
      <c r="C28" s="227"/>
      <c r="D28" s="117"/>
      <c r="E28" s="117"/>
    </row>
    <row r="29" spans="1:5">
      <c r="A29" s="1361" t="s">
        <v>256</v>
      </c>
      <c r="B29" s="1364"/>
      <c r="C29" s="1364"/>
      <c r="D29" s="5"/>
      <c r="E29" s="5"/>
    </row>
    <row r="30" spans="1:5" ht="29.25" customHeight="1">
      <c r="A30" s="1361" t="s">
        <v>259</v>
      </c>
      <c r="B30" s="1367"/>
      <c r="C30" s="1367"/>
      <c r="D30" s="5"/>
      <c r="E30" s="5"/>
    </row>
    <row r="31" spans="1:5">
      <c r="A31" s="160" t="s">
        <v>255</v>
      </c>
      <c r="D31" s="5"/>
      <c r="E31" s="5"/>
    </row>
    <row r="32" spans="1:5" ht="32.25" customHeight="1">
      <c r="A32" s="1361" t="s">
        <v>260</v>
      </c>
      <c r="B32" s="1364"/>
      <c r="C32" s="1364"/>
      <c r="D32" s="5"/>
      <c r="E32" s="5"/>
    </row>
    <row r="33" spans="4:5">
      <c r="D33" s="5"/>
      <c r="E33" s="5"/>
    </row>
    <row r="49" ht="13.5" customHeight="1"/>
  </sheetData>
  <sheetProtection password="CA0F" sheet="1" objects="1" scenarios="1"/>
  <mergeCells count="15">
    <mergeCell ref="A30:C30"/>
    <mergeCell ref="A32:C32"/>
    <mergeCell ref="A24:C24"/>
    <mergeCell ref="A25:C25"/>
    <mergeCell ref="A27:C27"/>
    <mergeCell ref="A1:B1"/>
    <mergeCell ref="A5:B5"/>
    <mergeCell ref="A7:D7"/>
    <mergeCell ref="A15:C17"/>
    <mergeCell ref="A29:C29"/>
    <mergeCell ref="A19:C19"/>
    <mergeCell ref="A12:C13"/>
    <mergeCell ref="A9:C10"/>
    <mergeCell ref="A21:C22"/>
    <mergeCell ref="A3:B3"/>
  </mergeCells>
  <phoneticPr fontId="29" type="noConversion"/>
  <pageMargins left="0.36" right="0.3" top="1" bottom="1" header="0.5" footer="0.5"/>
  <pageSetup scale="87" orientation="portrait" r:id="rId1"/>
  <headerFooter alignWithMargins="0">
    <oddHeader>&amp;CCommon Data Set 2009-2010</oddHeader>
  </headerFooter>
  <drawing r:id="rId2"/>
</worksheet>
</file>

<file path=xl/worksheets/sheet35.xml><?xml version="1.0" encoding="utf-8"?>
<worksheet xmlns="http://schemas.openxmlformats.org/spreadsheetml/2006/main" xmlns:r="http://schemas.openxmlformats.org/officeDocument/2006/relationships">
  <sheetPr>
    <tabColor theme="1" tint="4.9989318521683403E-2"/>
  </sheetPr>
  <dimension ref="A1:A169"/>
  <sheetViews>
    <sheetView zoomScaleNormal="100" workbookViewId="0"/>
  </sheetViews>
  <sheetFormatPr defaultRowHeight="12.75"/>
  <cols>
    <col min="1" max="1" width="88.7109375" style="148" customWidth="1"/>
    <col min="2" max="16384" width="9.140625" style="117"/>
  </cols>
  <sheetData>
    <row r="1" spans="1:1" ht="18">
      <c r="A1" s="142" t="s">
        <v>133</v>
      </c>
    </row>
    <row r="2" spans="1:1" ht="25.5">
      <c r="A2" s="143" t="s">
        <v>225</v>
      </c>
    </row>
    <row r="3" spans="1:1">
      <c r="A3" s="143"/>
    </row>
    <row r="4" spans="1:1" ht="25.5">
      <c r="A4" s="144" t="s">
        <v>226</v>
      </c>
    </row>
    <row r="5" spans="1:1">
      <c r="A5" s="145"/>
    </row>
    <row r="6" spans="1:1" ht="38.25">
      <c r="A6" s="143" t="s">
        <v>927</v>
      </c>
    </row>
    <row r="7" spans="1:1" ht="38.25">
      <c r="A7" s="143" t="s">
        <v>928</v>
      </c>
    </row>
    <row r="8" spans="1:1">
      <c r="A8" s="143" t="s">
        <v>929</v>
      </c>
    </row>
    <row r="9" spans="1:1" ht="25.5">
      <c r="A9" s="143" t="s">
        <v>930</v>
      </c>
    </row>
    <row r="10" spans="1:1" ht="25.5">
      <c r="A10" s="143" t="s">
        <v>143</v>
      </c>
    </row>
    <row r="11" spans="1:1" ht="51">
      <c r="A11" s="143" t="s">
        <v>144</v>
      </c>
    </row>
    <row r="12" spans="1:1" ht="38.25">
      <c r="A12" s="143" t="s">
        <v>145</v>
      </c>
    </row>
    <row r="13" spans="1:1" ht="38.25">
      <c r="A13" s="143" t="s">
        <v>146</v>
      </c>
    </row>
    <row r="14" spans="1:1" ht="25.5">
      <c r="A14" s="143" t="s">
        <v>147</v>
      </c>
    </row>
    <row r="15" spans="1:1" ht="89.25">
      <c r="A15" s="143" t="s">
        <v>157</v>
      </c>
    </row>
    <row r="16" spans="1:1" ht="25.5">
      <c r="A16" s="143" t="s">
        <v>358</v>
      </c>
    </row>
    <row r="17" spans="1:1">
      <c r="A17" s="143" t="s">
        <v>359</v>
      </c>
    </row>
    <row r="18" spans="1:1" ht="38.25">
      <c r="A18" s="143" t="s">
        <v>360</v>
      </c>
    </row>
    <row r="19" spans="1:1" ht="25.5">
      <c r="A19" s="143" t="s">
        <v>361</v>
      </c>
    </row>
    <row r="20" spans="1:1" ht="38.25">
      <c r="A20" s="221" t="s">
        <v>1001</v>
      </c>
    </row>
    <row r="21" spans="1:1" ht="63.75">
      <c r="A21" s="143" t="s">
        <v>362</v>
      </c>
    </row>
    <row r="22" spans="1:1">
      <c r="A22" s="143" t="s">
        <v>363</v>
      </c>
    </row>
    <row r="23" spans="1:1">
      <c r="A23" s="143" t="s">
        <v>364</v>
      </c>
    </row>
    <row r="24" spans="1:1" ht="25.5">
      <c r="A24" s="143" t="s">
        <v>365</v>
      </c>
    </row>
    <row r="25" spans="1:1" ht="38.25">
      <c r="A25" s="143" t="s">
        <v>366</v>
      </c>
    </row>
    <row r="26" spans="1:1" ht="38.25">
      <c r="A26" s="143" t="s">
        <v>972</v>
      </c>
    </row>
    <row r="27" spans="1:1" ht="25.5">
      <c r="A27" s="143" t="s">
        <v>973</v>
      </c>
    </row>
    <row r="28" spans="1:1" ht="38.25">
      <c r="A28" s="143" t="s">
        <v>974</v>
      </c>
    </row>
    <row r="29" spans="1:1" ht="25.5">
      <c r="A29" s="143" t="s">
        <v>975</v>
      </c>
    </row>
    <row r="30" spans="1:1" ht="51">
      <c r="A30" s="143" t="s">
        <v>976</v>
      </c>
    </row>
    <row r="31" spans="1:1" ht="25.5">
      <c r="A31" s="220" t="s">
        <v>556</v>
      </c>
    </row>
    <row r="32" spans="1:1" ht="25.5">
      <c r="A32" s="143" t="s">
        <v>977</v>
      </c>
    </row>
    <row r="33" spans="1:1" ht="25.5">
      <c r="A33" s="143" t="s">
        <v>978</v>
      </c>
    </row>
    <row r="34" spans="1:1" ht="38.25">
      <c r="A34" s="143" t="s">
        <v>979</v>
      </c>
    </row>
    <row r="35" spans="1:1" ht="25.5">
      <c r="A35" s="143" t="s">
        <v>980</v>
      </c>
    </row>
    <row r="36" spans="1:1" ht="51">
      <c r="A36" s="143" t="s">
        <v>981</v>
      </c>
    </row>
    <row r="37" spans="1:1" ht="25.5">
      <c r="A37" s="143" t="s">
        <v>982</v>
      </c>
    </row>
    <row r="38" spans="1:1" ht="25.5">
      <c r="A38" s="143" t="s">
        <v>983</v>
      </c>
    </row>
    <row r="39" spans="1:1" ht="25.5">
      <c r="A39" s="143" t="s">
        <v>984</v>
      </c>
    </row>
    <row r="40" spans="1:1" ht="38.25">
      <c r="A40" s="143" t="s">
        <v>985</v>
      </c>
    </row>
    <row r="41" spans="1:1" ht="63.75">
      <c r="A41" s="143" t="s">
        <v>986</v>
      </c>
    </row>
    <row r="42" spans="1:1">
      <c r="A42" s="143" t="s">
        <v>987</v>
      </c>
    </row>
    <row r="43" spans="1:1" ht="25.5">
      <c r="A43" s="143" t="s">
        <v>988</v>
      </c>
    </row>
    <row r="44" spans="1:1" ht="69" customHeight="1">
      <c r="A44" s="238" t="s">
        <v>15</v>
      </c>
    </row>
    <row r="45" spans="1:1" ht="110.25" customHeight="1">
      <c r="A45" s="238" t="s">
        <v>16</v>
      </c>
    </row>
    <row r="46" spans="1:1" ht="34.5" customHeight="1">
      <c r="A46" s="238" t="s">
        <v>17</v>
      </c>
    </row>
    <row r="47" spans="1:1" ht="25.5">
      <c r="A47" s="143" t="s">
        <v>431</v>
      </c>
    </row>
    <row r="48" spans="1:1" ht="38.25">
      <c r="A48" s="143" t="s">
        <v>432</v>
      </c>
    </row>
    <row r="49" spans="1:1" ht="38.25">
      <c r="A49" s="143" t="s">
        <v>433</v>
      </c>
    </row>
    <row r="50" spans="1:1" ht="25.5">
      <c r="A50" s="143" t="s">
        <v>1006</v>
      </c>
    </row>
    <row r="51" spans="1:1" ht="63.75">
      <c r="A51" s="143" t="s">
        <v>761</v>
      </c>
    </row>
    <row r="52" spans="1:1" ht="25.5">
      <c r="A52" s="143" t="s">
        <v>762</v>
      </c>
    </row>
    <row r="53" spans="1:1" ht="38.25">
      <c r="A53" s="143" t="s">
        <v>763</v>
      </c>
    </row>
    <row r="54" spans="1:1" ht="38.25">
      <c r="A54" s="143" t="s">
        <v>764</v>
      </c>
    </row>
    <row r="55" spans="1:1" ht="38.25">
      <c r="A55" s="143" t="s">
        <v>765</v>
      </c>
    </row>
    <row r="56" spans="1:1" ht="51">
      <c r="A56" s="143" t="s">
        <v>766</v>
      </c>
    </row>
    <row r="57" spans="1:1" ht="51">
      <c r="A57" s="143" t="s">
        <v>767</v>
      </c>
    </row>
    <row r="58" spans="1:1" ht="38.25">
      <c r="A58" s="143" t="s">
        <v>768</v>
      </c>
    </row>
    <row r="59" spans="1:1">
      <c r="A59" s="143" t="s">
        <v>769</v>
      </c>
    </row>
    <row r="60" spans="1:1" ht="38.25">
      <c r="A60" s="143" t="s">
        <v>770</v>
      </c>
    </row>
    <row r="61" spans="1:1" ht="25.5">
      <c r="A61" s="143" t="s">
        <v>771</v>
      </c>
    </row>
    <row r="62" spans="1:1" ht="25.5">
      <c r="A62" s="143" t="s">
        <v>772</v>
      </c>
    </row>
    <row r="63" spans="1:1" ht="63.75">
      <c r="A63" s="143" t="s">
        <v>384</v>
      </c>
    </row>
    <row r="64" spans="1:1" ht="25.5">
      <c r="A64" s="238" t="s">
        <v>18</v>
      </c>
    </row>
    <row r="65" spans="1:1" ht="25.5">
      <c r="A65" s="143" t="s">
        <v>385</v>
      </c>
    </row>
    <row r="66" spans="1:1" ht="38.25">
      <c r="A66" s="143" t="s">
        <v>754</v>
      </c>
    </row>
    <row r="67" spans="1:1" ht="25.5">
      <c r="A67" s="143" t="s">
        <v>755</v>
      </c>
    </row>
    <row r="68" spans="1:1" ht="25.5">
      <c r="A68" s="143" t="s">
        <v>756</v>
      </c>
    </row>
    <row r="69" spans="1:1" ht="38.25">
      <c r="A69" s="143" t="s">
        <v>757</v>
      </c>
    </row>
    <row r="70" spans="1:1" ht="25.5">
      <c r="A70" s="143" t="s">
        <v>758</v>
      </c>
    </row>
    <row r="71" spans="1:1">
      <c r="A71" s="143" t="s">
        <v>759</v>
      </c>
    </row>
    <row r="72" spans="1:1" ht="25.5">
      <c r="A72" s="219" t="s">
        <v>377</v>
      </c>
    </row>
    <row r="73" spans="1:1" ht="38.25">
      <c r="A73" s="143" t="s">
        <v>543</v>
      </c>
    </row>
    <row r="74" spans="1:1" ht="38.25">
      <c r="A74" s="143" t="s">
        <v>508</v>
      </c>
    </row>
    <row r="75" spans="1:1">
      <c r="A75" s="143" t="s">
        <v>509</v>
      </c>
    </row>
    <row r="76" spans="1:1" ht="38.25">
      <c r="A76" s="143" t="s">
        <v>544</v>
      </c>
    </row>
    <row r="77" spans="1:1" ht="59.25" customHeight="1">
      <c r="A77" s="238" t="s">
        <v>19</v>
      </c>
    </row>
    <row r="78" spans="1:1" ht="25.5">
      <c r="A78" s="143" t="s">
        <v>618</v>
      </c>
    </row>
    <row r="79" spans="1:1" ht="25.5">
      <c r="A79" s="143" t="s">
        <v>619</v>
      </c>
    </row>
    <row r="80" spans="1:1" ht="38.25">
      <c r="A80" s="221" t="s">
        <v>1002</v>
      </c>
    </row>
    <row r="81" spans="1:1" ht="25.5">
      <c r="A81" s="143" t="s">
        <v>620</v>
      </c>
    </row>
    <row r="82" spans="1:1" ht="25.5">
      <c r="A82" s="143" t="s">
        <v>621</v>
      </c>
    </row>
    <row r="83" spans="1:1" ht="38.25">
      <c r="A83" s="143" t="s">
        <v>622</v>
      </c>
    </row>
    <row r="84" spans="1:1" ht="25.5">
      <c r="A84" s="143" t="s">
        <v>623</v>
      </c>
    </row>
    <row r="85" spans="1:1" ht="25.5">
      <c r="A85" s="143" t="s">
        <v>624</v>
      </c>
    </row>
    <row r="86" spans="1:1" ht="25.5">
      <c r="A86" s="143" t="s">
        <v>625</v>
      </c>
    </row>
    <row r="87" spans="1:1" ht="25.5">
      <c r="A87" s="143" t="s">
        <v>626</v>
      </c>
    </row>
    <row r="88" spans="1:1" ht="51">
      <c r="A88" s="143" t="s">
        <v>386</v>
      </c>
    </row>
    <row r="89" spans="1:1" ht="38.25">
      <c r="A89" s="143" t="s">
        <v>387</v>
      </c>
    </row>
    <row r="90" spans="1:1" ht="38.25">
      <c r="A90" s="143" t="s">
        <v>388</v>
      </c>
    </row>
    <row r="91" spans="1:1" ht="38.25">
      <c r="A91" s="146" t="s">
        <v>389</v>
      </c>
    </row>
    <row r="92" spans="1:1" ht="51">
      <c r="A92" s="146" t="s">
        <v>483</v>
      </c>
    </row>
    <row r="93" spans="1:1" ht="51">
      <c r="A93" s="146" t="s">
        <v>484</v>
      </c>
    </row>
    <row r="94" spans="1:1" ht="38.25">
      <c r="A94" s="143" t="s">
        <v>485</v>
      </c>
    </row>
    <row r="95" spans="1:1" ht="25.5">
      <c r="A95" s="143" t="s">
        <v>486</v>
      </c>
    </row>
    <row r="96" spans="1:1" ht="38.25">
      <c r="A96" s="143" t="s">
        <v>487</v>
      </c>
    </row>
    <row r="97" spans="1:1">
      <c r="A97" s="143" t="s">
        <v>488</v>
      </c>
    </row>
    <row r="98" spans="1:1" ht="25.5">
      <c r="A98" s="143" t="s">
        <v>489</v>
      </c>
    </row>
    <row r="99" spans="1:1" ht="38.25">
      <c r="A99" s="143" t="s">
        <v>490</v>
      </c>
    </row>
    <row r="100" spans="1:1" ht="38.25">
      <c r="A100" s="143" t="s">
        <v>491</v>
      </c>
    </row>
    <row r="101" spans="1:1" ht="25.5">
      <c r="A101" s="143" t="s">
        <v>492</v>
      </c>
    </row>
    <row r="102" spans="1:1" ht="38.25">
      <c r="A102" s="143" t="s">
        <v>493</v>
      </c>
    </row>
    <row r="103" spans="1:1" ht="25.5">
      <c r="A103" s="143" t="s">
        <v>494</v>
      </c>
    </row>
    <row r="104" spans="1:1" ht="25.5">
      <c r="A104" s="143" t="s">
        <v>495</v>
      </c>
    </row>
    <row r="105" spans="1:1" ht="38.25">
      <c r="A105" s="143" t="s">
        <v>496</v>
      </c>
    </row>
    <row r="106" spans="1:1" ht="76.5">
      <c r="A106" s="143" t="s">
        <v>668</v>
      </c>
    </row>
    <row r="107" spans="1:1" ht="25.5">
      <c r="A107" s="143" t="s">
        <v>669</v>
      </c>
    </row>
    <row r="108" spans="1:1" ht="38.25">
      <c r="A108" s="143" t="s">
        <v>670</v>
      </c>
    </row>
    <row r="109" spans="1:1" ht="38.25">
      <c r="A109" s="143" t="s">
        <v>671</v>
      </c>
    </row>
    <row r="110" spans="1:1" ht="25.5">
      <c r="A110" s="143" t="s">
        <v>672</v>
      </c>
    </row>
    <row r="111" spans="1:1" ht="38.25">
      <c r="A111" s="143" t="s">
        <v>673</v>
      </c>
    </row>
    <row r="112" spans="1:1" ht="63.75">
      <c r="A112" s="143" t="s">
        <v>674</v>
      </c>
    </row>
    <row r="113" spans="1:1" ht="25.5">
      <c r="A113" s="143" t="s">
        <v>355</v>
      </c>
    </row>
    <row r="114" spans="1:1" ht="25.5">
      <c r="A114" s="143" t="s">
        <v>356</v>
      </c>
    </row>
    <row r="115" spans="1:1" ht="38.25">
      <c r="A115" s="143" t="s">
        <v>357</v>
      </c>
    </row>
    <row r="116" spans="1:1" ht="38.25">
      <c r="A116" s="143" t="s">
        <v>686</v>
      </c>
    </row>
    <row r="117" spans="1:1" ht="25.5">
      <c r="A117" s="143" t="s">
        <v>687</v>
      </c>
    </row>
    <row r="118" spans="1:1">
      <c r="A118" s="143" t="s">
        <v>688</v>
      </c>
    </row>
    <row r="119" spans="1:1" ht="25.5">
      <c r="A119" s="143" t="s">
        <v>689</v>
      </c>
    </row>
    <row r="120" spans="1:1" ht="38.25">
      <c r="A120" s="143" t="s">
        <v>690</v>
      </c>
    </row>
    <row r="121" spans="1:1" ht="25.5">
      <c r="A121" s="143" t="s">
        <v>691</v>
      </c>
    </row>
    <row r="122" spans="1:1" ht="25.5">
      <c r="A122" s="143" t="s">
        <v>692</v>
      </c>
    </row>
    <row r="123" spans="1:1" ht="38.25">
      <c r="A123" s="143" t="s">
        <v>793</v>
      </c>
    </row>
    <row r="124" spans="1:1" ht="25.5">
      <c r="A124" s="143" t="s">
        <v>794</v>
      </c>
    </row>
    <row r="125" spans="1:1" ht="38.25">
      <c r="A125" s="143" t="s">
        <v>795</v>
      </c>
    </row>
    <row r="126" spans="1:1" ht="25.5">
      <c r="A126" s="143" t="s">
        <v>760</v>
      </c>
    </row>
    <row r="127" spans="1:1" ht="25.5">
      <c r="A127" s="143" t="s">
        <v>510</v>
      </c>
    </row>
    <row r="128" spans="1:1" ht="25.5">
      <c r="A128" s="143" t="s">
        <v>177</v>
      </c>
    </row>
    <row r="129" spans="1:1" ht="25.5">
      <c r="A129" s="143" t="s">
        <v>178</v>
      </c>
    </row>
    <row r="130" spans="1:1" ht="38.25">
      <c r="A130" s="143" t="s">
        <v>179</v>
      </c>
    </row>
    <row r="132" spans="1:1">
      <c r="A132" s="147" t="s">
        <v>1032</v>
      </c>
    </row>
    <row r="134" spans="1:1">
      <c r="A134" s="215" t="s">
        <v>1005</v>
      </c>
    </row>
    <row r="135" spans="1:1" ht="51">
      <c r="A135" s="219" t="s">
        <v>554</v>
      </c>
    </row>
    <row r="136" spans="1:1" ht="25.5">
      <c r="A136" s="143" t="s">
        <v>710</v>
      </c>
    </row>
    <row r="137" spans="1:1" ht="51">
      <c r="A137" s="143" t="s">
        <v>555</v>
      </c>
    </row>
    <row r="138" spans="1:1" ht="25.5">
      <c r="A138" s="219" t="s">
        <v>553</v>
      </c>
    </row>
    <row r="139" spans="1:1" ht="25.5">
      <c r="A139" s="143" t="s">
        <v>1033</v>
      </c>
    </row>
    <row r="140" spans="1:1" ht="38.25">
      <c r="A140" s="143" t="s">
        <v>411</v>
      </c>
    </row>
    <row r="141" spans="1:1" ht="25.5">
      <c r="A141" s="143" t="s">
        <v>134</v>
      </c>
    </row>
    <row r="142" spans="1:1" ht="25.5">
      <c r="A142" s="143" t="s">
        <v>378</v>
      </c>
    </row>
    <row r="143" spans="1:1" ht="63.75">
      <c r="A143" s="143" t="s">
        <v>135</v>
      </c>
    </row>
    <row r="144" spans="1:1">
      <c r="A144" s="143" t="s">
        <v>1022</v>
      </c>
    </row>
    <row r="145" spans="1:1">
      <c r="A145" s="144" t="s">
        <v>1023</v>
      </c>
    </row>
    <row r="146" spans="1:1">
      <c r="A146" s="144" t="s">
        <v>1024</v>
      </c>
    </row>
    <row r="147" spans="1:1">
      <c r="A147" s="144" t="s">
        <v>1025</v>
      </c>
    </row>
    <row r="148" spans="1:1">
      <c r="A148" s="144" t="s">
        <v>1026</v>
      </c>
    </row>
    <row r="149" spans="1:1">
      <c r="A149" s="144" t="s">
        <v>1027</v>
      </c>
    </row>
    <row r="150" spans="1:1">
      <c r="A150" s="144" t="s">
        <v>1028</v>
      </c>
    </row>
    <row r="151" spans="1:1">
      <c r="A151" s="144" t="s">
        <v>1029</v>
      </c>
    </row>
    <row r="152" spans="1:1">
      <c r="A152" s="144" t="s">
        <v>1030</v>
      </c>
    </row>
    <row r="153" spans="1:1">
      <c r="A153" s="144" t="s">
        <v>1031</v>
      </c>
    </row>
    <row r="154" spans="1:1" ht="25.5">
      <c r="A154" s="143" t="s">
        <v>379</v>
      </c>
    </row>
    <row r="155" spans="1:1" ht="25.5">
      <c r="A155" s="143" t="s">
        <v>425</v>
      </c>
    </row>
    <row r="158" spans="1:1">
      <c r="A158" s="145" t="s">
        <v>1101</v>
      </c>
    </row>
    <row r="159" spans="1:1">
      <c r="A159" s="356" t="s">
        <v>1095</v>
      </c>
    </row>
    <row r="160" spans="1:1">
      <c r="A160" s="303" t="s">
        <v>1082</v>
      </c>
    </row>
    <row r="161" spans="1:1">
      <c r="A161" s="319" t="s">
        <v>1087</v>
      </c>
    </row>
    <row r="162" spans="1:1">
      <c r="A162" s="331" t="s">
        <v>1088</v>
      </c>
    </row>
    <row r="163" spans="1:1">
      <c r="A163" s="333" t="s">
        <v>1089</v>
      </c>
    </row>
    <row r="164" spans="1:1">
      <c r="A164" s="338" t="s">
        <v>1090</v>
      </c>
    </row>
    <row r="165" spans="1:1">
      <c r="A165" s="355" t="s">
        <v>1094</v>
      </c>
    </row>
    <row r="166" spans="1:1">
      <c r="A166" s="368" t="s">
        <v>1100</v>
      </c>
    </row>
    <row r="167" spans="1:1">
      <c r="A167" s="574" t="s">
        <v>1149</v>
      </c>
    </row>
    <row r="168" spans="1:1">
      <c r="A168" s="586" t="s">
        <v>1150</v>
      </c>
    </row>
    <row r="169" spans="1:1">
      <c r="A169" s="664" t="s">
        <v>1160</v>
      </c>
    </row>
  </sheetData>
  <sheetProtection password="CA0F" sheet="1" objects="1" scenarios="1"/>
  <phoneticPr fontId="0" type="noConversion"/>
  <pageMargins left="0.75" right="0.75" top="1" bottom="1" header="0.5" footer="0.5"/>
  <pageSetup orientation="portrait" r:id="rId1"/>
  <headerFooter alignWithMargins="0">
    <oddHeader>&amp;CCommon Data Set 2008-09</oddHeader>
    <oddFooter>&amp;A&amp;RPage &amp;P</oddFooter>
  </headerFooter>
  <drawing r:id="rId2"/>
</worksheet>
</file>

<file path=xl/worksheets/sheet4.xml><?xml version="1.0" encoding="utf-8"?>
<worksheet xmlns="http://schemas.openxmlformats.org/spreadsheetml/2006/main" xmlns:r="http://schemas.openxmlformats.org/officeDocument/2006/relationships">
  <sheetPr>
    <tabColor theme="1"/>
    <pageSetUpPr fitToPage="1"/>
  </sheetPr>
  <dimension ref="A1:K275"/>
  <sheetViews>
    <sheetView workbookViewId="0">
      <selection sqref="A1:F1"/>
    </sheetView>
  </sheetViews>
  <sheetFormatPr defaultRowHeight="12.75"/>
  <cols>
    <col min="1" max="1" width="4.42578125" style="1" customWidth="1"/>
    <col min="2" max="2" width="27" customWidth="1"/>
    <col min="3" max="6" width="14.7109375" customWidth="1"/>
  </cols>
  <sheetData>
    <row r="1" spans="1:9" ht="18">
      <c r="A1" s="1069" t="s">
        <v>1054</v>
      </c>
      <c r="B1" s="1070"/>
      <c r="C1" s="1070"/>
      <c r="D1" s="1070"/>
      <c r="E1" s="1070"/>
      <c r="F1" s="1070"/>
      <c r="G1" s="426"/>
      <c r="H1" s="426"/>
      <c r="I1" s="426"/>
    </row>
    <row r="2" spans="1:9">
      <c r="A2" s="427"/>
      <c r="B2" s="600"/>
      <c r="C2" s="428"/>
      <c r="D2" s="426"/>
      <c r="E2" s="426"/>
      <c r="F2" s="426"/>
      <c r="G2" s="426"/>
      <c r="H2" s="426"/>
      <c r="I2" s="426"/>
    </row>
    <row r="3" spans="1:9" ht="15.75">
      <c r="A3" s="427"/>
      <c r="B3" s="429" t="s">
        <v>966</v>
      </c>
      <c r="C3" s="426"/>
      <c r="D3" s="426"/>
      <c r="E3" s="426"/>
      <c r="F3" s="426"/>
      <c r="G3" s="426"/>
      <c r="H3" s="426"/>
      <c r="I3" s="426"/>
    </row>
    <row r="4" spans="1:9" ht="93" customHeight="1">
      <c r="A4" s="546" t="s">
        <v>331</v>
      </c>
      <c r="B4" s="1071" t="s">
        <v>1128</v>
      </c>
      <c r="C4" s="1072"/>
      <c r="D4" s="1072"/>
      <c r="E4" s="1072"/>
      <c r="F4" s="1073"/>
      <c r="G4" s="428"/>
      <c r="H4" s="428"/>
      <c r="I4" s="428"/>
    </row>
    <row r="5" spans="1:9" ht="12.75" customHeight="1">
      <c r="A5" s="546" t="s">
        <v>331</v>
      </c>
      <c r="B5" s="1007" t="s">
        <v>880</v>
      </c>
      <c r="C5" s="1008"/>
      <c r="D5" s="1009"/>
      <c r="E5" s="800">
        <v>813</v>
      </c>
      <c r="F5" s="428"/>
      <c r="G5" s="428"/>
      <c r="H5" s="428"/>
      <c r="I5" s="428"/>
    </row>
    <row r="6" spans="1:9">
      <c r="A6" s="546" t="s">
        <v>331</v>
      </c>
      <c r="B6" s="1074" t="s">
        <v>881</v>
      </c>
      <c r="C6" s="1075"/>
      <c r="D6" s="1076"/>
      <c r="E6" s="801">
        <v>1366</v>
      </c>
      <c r="F6" s="428"/>
      <c r="G6" s="428"/>
      <c r="H6" s="428"/>
      <c r="I6" s="428"/>
    </row>
    <row r="7" spans="1:9">
      <c r="A7" s="546"/>
      <c r="B7" s="547"/>
      <c r="C7" s="548"/>
      <c r="D7" s="548"/>
      <c r="E7" s="434">
        <f>SUM(E5:E6)</f>
        <v>2179</v>
      </c>
      <c r="F7" s="428"/>
      <c r="G7" s="428"/>
      <c r="H7" s="428"/>
      <c r="I7" s="428"/>
    </row>
    <row r="8" spans="1:9">
      <c r="A8" s="546"/>
      <c r="B8" s="547"/>
      <c r="C8" s="548"/>
      <c r="D8" s="548"/>
      <c r="E8" s="433"/>
      <c r="F8" s="428"/>
      <c r="G8" s="428"/>
      <c r="H8" s="428"/>
      <c r="I8" s="428"/>
    </row>
    <row r="9" spans="1:9">
      <c r="A9" s="546" t="s">
        <v>331</v>
      </c>
      <c r="B9" s="1074" t="s">
        <v>882</v>
      </c>
      <c r="C9" s="1075"/>
      <c r="D9" s="1076"/>
      <c r="E9" s="801">
        <v>648</v>
      </c>
      <c r="F9" s="428"/>
      <c r="G9" s="428"/>
      <c r="H9" s="428"/>
      <c r="I9" s="428"/>
    </row>
    <row r="10" spans="1:9">
      <c r="A10" s="546" t="s">
        <v>331</v>
      </c>
      <c r="B10" s="1074" t="s">
        <v>507</v>
      </c>
      <c r="C10" s="1075"/>
      <c r="D10" s="1076"/>
      <c r="E10" s="801">
        <v>1086</v>
      </c>
      <c r="F10" s="428"/>
      <c r="G10" s="428"/>
      <c r="H10" s="428"/>
      <c r="I10" s="428"/>
    </row>
    <row r="11" spans="1:9">
      <c r="A11" s="546"/>
      <c r="B11" s="547"/>
      <c r="C11" s="549"/>
      <c r="D11" s="549"/>
      <c r="E11" s="434">
        <f>SUM(E9:E10)</f>
        <v>1734</v>
      </c>
      <c r="F11" s="428"/>
      <c r="G11" s="428"/>
      <c r="H11" s="428"/>
      <c r="I11" s="428"/>
    </row>
    <row r="12" spans="1:9">
      <c r="A12" s="546"/>
      <c r="B12" s="547"/>
      <c r="C12" s="549"/>
      <c r="D12" s="549"/>
      <c r="E12" s="433"/>
      <c r="F12" s="428"/>
      <c r="G12" s="428"/>
      <c r="H12" s="428"/>
      <c r="I12" s="428"/>
    </row>
    <row r="13" spans="1:9">
      <c r="A13" s="546" t="s">
        <v>331</v>
      </c>
      <c r="B13" s="1074" t="s">
        <v>497</v>
      </c>
      <c r="C13" s="1075"/>
      <c r="D13" s="1076"/>
      <c r="E13" s="801">
        <v>309</v>
      </c>
      <c r="F13" s="428"/>
      <c r="G13" s="428"/>
      <c r="H13" s="428"/>
      <c r="I13" s="428"/>
    </row>
    <row r="14" spans="1:9">
      <c r="A14" s="546" t="s">
        <v>331</v>
      </c>
      <c r="B14" s="1077" t="s">
        <v>498</v>
      </c>
      <c r="C14" s="1075"/>
      <c r="D14" s="1076"/>
      <c r="E14" s="801">
        <v>3</v>
      </c>
      <c r="F14" s="428"/>
      <c r="G14" s="428"/>
      <c r="H14" s="428"/>
      <c r="I14" s="428"/>
    </row>
    <row r="15" spans="1:9">
      <c r="A15" s="546"/>
      <c r="B15" s="547"/>
      <c r="C15" s="549"/>
      <c r="D15" s="549"/>
      <c r="E15" s="434">
        <f>SUM(E13:E14)</f>
        <v>312</v>
      </c>
      <c r="F15" s="428"/>
      <c r="G15" s="428"/>
      <c r="H15" s="428"/>
      <c r="I15" s="428"/>
    </row>
    <row r="16" spans="1:9">
      <c r="A16" s="546"/>
      <c r="B16" s="547"/>
      <c r="C16" s="549"/>
      <c r="D16" s="549"/>
      <c r="E16" s="433"/>
      <c r="F16" s="428"/>
      <c r="G16" s="428"/>
      <c r="H16" s="428"/>
      <c r="I16" s="428"/>
    </row>
    <row r="17" spans="1:9" ht="29.25" customHeight="1">
      <c r="A17" s="546" t="s">
        <v>331</v>
      </c>
      <c r="B17" s="1074" t="s">
        <v>499</v>
      </c>
      <c r="C17" s="1075"/>
      <c r="D17" s="1076"/>
      <c r="E17" s="801">
        <v>405</v>
      </c>
      <c r="F17" s="428"/>
      <c r="G17" s="428"/>
      <c r="H17" s="428"/>
      <c r="I17" s="428"/>
    </row>
    <row r="18" spans="1:9">
      <c r="A18" s="546" t="s">
        <v>331</v>
      </c>
      <c r="B18" s="1077" t="s">
        <v>500</v>
      </c>
      <c r="C18" s="1075"/>
      <c r="D18" s="1076"/>
      <c r="E18" s="801">
        <v>10</v>
      </c>
      <c r="F18" s="428"/>
      <c r="G18" s="428"/>
      <c r="H18" s="428"/>
      <c r="I18" s="428"/>
    </row>
    <row r="19" spans="1:9">
      <c r="A19" s="427"/>
      <c r="B19" s="426"/>
      <c r="C19" s="426"/>
      <c r="D19" s="426"/>
      <c r="E19" s="436">
        <f>SUM(E17:E18)</f>
        <v>415</v>
      </c>
      <c r="F19" s="426"/>
      <c r="G19" s="426"/>
      <c r="H19" s="426"/>
      <c r="I19" s="426"/>
    </row>
    <row r="20" spans="1:9">
      <c r="A20" s="427"/>
      <c r="B20" s="426"/>
      <c r="C20" s="426"/>
      <c r="D20" s="426"/>
      <c r="E20" s="437">
        <f>SUM(E19,E15)</f>
        <v>727</v>
      </c>
      <c r="F20" s="438"/>
      <c r="G20" s="426"/>
      <c r="H20" s="426"/>
      <c r="I20" s="426"/>
    </row>
    <row r="21" spans="1:9">
      <c r="A21" s="427"/>
      <c r="B21" s="426"/>
      <c r="C21" s="426"/>
      <c r="D21" s="426"/>
      <c r="E21" s="426"/>
      <c r="F21" s="426"/>
      <c r="G21" s="426"/>
      <c r="H21" s="426"/>
      <c r="I21" s="426"/>
    </row>
    <row r="22" spans="1:9" ht="12.75" customHeight="1">
      <c r="A22" s="439" t="s">
        <v>332</v>
      </c>
      <c r="B22" s="1054" t="s">
        <v>501</v>
      </c>
      <c r="C22" s="1078"/>
      <c r="D22" s="1078"/>
      <c r="E22" s="1078"/>
      <c r="F22" s="1056"/>
      <c r="G22" s="426"/>
      <c r="H22" s="426"/>
      <c r="I22" s="426"/>
    </row>
    <row r="23" spans="1:9">
      <c r="A23" s="439"/>
      <c r="B23" s="1041"/>
      <c r="C23" s="1042"/>
      <c r="D23" s="1042"/>
      <c r="E23" s="440" t="s">
        <v>197</v>
      </c>
      <c r="F23" s="440" t="s">
        <v>198</v>
      </c>
      <c r="G23" s="426"/>
      <c r="H23" s="426"/>
      <c r="I23" s="426"/>
    </row>
    <row r="24" spans="1:9">
      <c r="A24" s="439" t="s">
        <v>332</v>
      </c>
      <c r="B24" s="1058" t="s">
        <v>967</v>
      </c>
      <c r="C24" s="1058"/>
      <c r="D24" s="1058"/>
      <c r="E24" s="804" t="s">
        <v>1083</v>
      </c>
      <c r="F24" s="440"/>
      <c r="G24" s="426"/>
      <c r="H24" s="426"/>
      <c r="I24" s="426"/>
    </row>
    <row r="25" spans="1:9">
      <c r="A25" s="439" t="s">
        <v>332</v>
      </c>
      <c r="B25" s="1038" t="s">
        <v>289</v>
      </c>
      <c r="C25" s="1038"/>
      <c r="D25" s="1038"/>
      <c r="E25" s="805"/>
      <c r="F25" s="441"/>
      <c r="G25" s="426"/>
      <c r="H25" s="426"/>
      <c r="I25" s="426"/>
    </row>
    <row r="26" spans="1:9">
      <c r="A26" s="439" t="s">
        <v>332</v>
      </c>
      <c r="B26" s="1065" t="s">
        <v>1123</v>
      </c>
      <c r="C26" s="1066"/>
      <c r="D26" s="1067"/>
      <c r="E26" s="806">
        <v>43</v>
      </c>
      <c r="F26" s="441"/>
      <c r="G26" s="426"/>
      <c r="H26" s="426"/>
      <c r="I26" s="426"/>
    </row>
    <row r="27" spans="1:9">
      <c r="A27" s="439" t="s">
        <v>332</v>
      </c>
      <c r="B27" s="1068" t="s">
        <v>136</v>
      </c>
      <c r="C27" s="1068"/>
      <c r="D27" s="1068"/>
      <c r="E27" s="806">
        <v>43</v>
      </c>
      <c r="F27" s="441"/>
      <c r="G27" s="426"/>
      <c r="H27" s="426"/>
      <c r="I27" s="426"/>
    </row>
    <row r="28" spans="1:9">
      <c r="A28" s="439" t="s">
        <v>332</v>
      </c>
      <c r="B28" s="1068" t="s">
        <v>137</v>
      </c>
      <c r="C28" s="1068"/>
      <c r="D28" s="1068"/>
      <c r="E28" s="806">
        <v>10</v>
      </c>
      <c r="F28" s="426"/>
      <c r="G28" s="426"/>
      <c r="H28" s="426"/>
      <c r="I28" s="426"/>
    </row>
    <row r="29" spans="1:9">
      <c r="A29" s="439" t="s">
        <v>332</v>
      </c>
      <c r="B29" s="443" t="s">
        <v>368</v>
      </c>
      <c r="C29" s="632"/>
      <c r="D29" s="632"/>
      <c r="E29" s="807" t="s">
        <v>198</v>
      </c>
      <c r="F29" s="426"/>
      <c r="G29" s="426"/>
      <c r="H29" s="426"/>
      <c r="I29" s="426"/>
    </row>
    <row r="30" spans="1:9" ht="25.5" customHeight="1">
      <c r="A30" s="439" t="s">
        <v>332</v>
      </c>
      <c r="B30" s="1063" t="s">
        <v>369</v>
      </c>
      <c r="C30" s="1064"/>
      <c r="D30" s="632"/>
      <c r="E30" s="807"/>
      <c r="F30" s="426"/>
      <c r="G30" s="426"/>
      <c r="H30" s="426"/>
      <c r="I30" s="426"/>
    </row>
    <row r="31" spans="1:9" ht="24.75" customHeight="1">
      <c r="A31" s="439" t="s">
        <v>332</v>
      </c>
      <c r="B31" s="1063" t="s">
        <v>370</v>
      </c>
      <c r="C31" s="1064"/>
      <c r="D31" s="632"/>
      <c r="E31" s="807" t="s">
        <v>198</v>
      </c>
      <c r="F31" s="426"/>
      <c r="G31" s="426"/>
      <c r="H31" s="426"/>
      <c r="I31" s="426"/>
    </row>
    <row r="32" spans="1:9" ht="12.75" customHeight="1">
      <c r="A32" s="427"/>
      <c r="B32" s="635"/>
      <c r="C32" s="635"/>
      <c r="D32" s="635"/>
      <c r="E32" s="426"/>
      <c r="F32" s="426"/>
      <c r="G32" s="426"/>
      <c r="H32" s="426"/>
      <c r="I32" s="426"/>
    </row>
    <row r="33" spans="1:9" ht="15.75">
      <c r="A33" s="445"/>
      <c r="B33" s="429" t="s">
        <v>968</v>
      </c>
      <c r="C33" s="426"/>
      <c r="D33" s="426"/>
      <c r="E33" s="426"/>
      <c r="F33" s="426"/>
      <c r="G33" s="426"/>
      <c r="H33" s="426"/>
      <c r="I33" s="426"/>
    </row>
    <row r="34" spans="1:9" ht="29.25" customHeight="1">
      <c r="A34" s="439" t="s">
        <v>330</v>
      </c>
      <c r="B34" s="446" t="s">
        <v>420</v>
      </c>
      <c r="C34" s="426"/>
      <c r="D34" s="426"/>
      <c r="E34" s="426"/>
      <c r="F34" s="426"/>
      <c r="G34" s="426"/>
      <c r="H34" s="426"/>
      <c r="I34" s="426"/>
    </row>
    <row r="35" spans="1:9" ht="12.75" customHeight="1">
      <c r="A35" s="439" t="s">
        <v>330</v>
      </c>
      <c r="B35" s="1020" t="s">
        <v>969</v>
      </c>
      <c r="C35" s="1020"/>
      <c r="D35" s="804" t="s">
        <v>1081</v>
      </c>
      <c r="E35" s="799"/>
      <c r="F35" s="803"/>
      <c r="G35" s="426"/>
      <c r="H35" s="426"/>
      <c r="I35" s="426"/>
    </row>
    <row r="36" spans="1:9" ht="12.75" customHeight="1">
      <c r="A36" s="439" t="s">
        <v>330</v>
      </c>
      <c r="B36" s="1020" t="s">
        <v>138</v>
      </c>
      <c r="C36" s="1020"/>
      <c r="D36" s="804"/>
      <c r="E36" s="799"/>
      <c r="F36" s="803"/>
      <c r="G36" s="426"/>
      <c r="H36" s="426"/>
      <c r="I36" s="426"/>
    </row>
    <row r="37" spans="1:9" ht="12.75" customHeight="1">
      <c r="A37" s="439" t="s">
        <v>330</v>
      </c>
      <c r="B37" s="1020" t="s">
        <v>139</v>
      </c>
      <c r="C37" s="1020"/>
      <c r="D37" s="804"/>
      <c r="E37" s="799"/>
      <c r="F37" s="803"/>
      <c r="G37" s="426"/>
      <c r="H37" s="426"/>
      <c r="I37" s="426"/>
    </row>
    <row r="38" spans="1:9">
      <c r="A38" s="427"/>
      <c r="B38" s="799"/>
      <c r="C38" s="799"/>
      <c r="D38" s="799"/>
      <c r="E38" s="799"/>
      <c r="F38" s="799"/>
      <c r="G38" s="426"/>
      <c r="H38" s="426"/>
      <c r="I38" s="426"/>
    </row>
    <row r="39" spans="1:9" ht="54.75" customHeight="1">
      <c r="A39" s="439" t="s">
        <v>333</v>
      </c>
      <c r="B39" s="1061" t="s">
        <v>796</v>
      </c>
      <c r="C39" s="1061"/>
      <c r="D39" s="1061"/>
      <c r="E39" s="1061"/>
      <c r="F39" s="1062"/>
      <c r="G39" s="426"/>
      <c r="H39" s="426"/>
      <c r="I39" s="426"/>
    </row>
    <row r="40" spans="1:9">
      <c r="A40" s="439" t="s">
        <v>333</v>
      </c>
      <c r="B40" s="1020" t="s">
        <v>140</v>
      </c>
      <c r="C40" s="1020"/>
      <c r="D40" s="804" t="s">
        <v>1083</v>
      </c>
      <c r="E40" s="799"/>
      <c r="F40" s="803"/>
      <c r="G40" s="426"/>
      <c r="H40" s="426"/>
      <c r="I40" s="426"/>
    </row>
    <row r="41" spans="1:9">
      <c r="A41" s="439" t="s">
        <v>333</v>
      </c>
      <c r="B41" s="1020" t="s">
        <v>141</v>
      </c>
      <c r="C41" s="1020"/>
      <c r="D41" s="804"/>
      <c r="E41" s="799"/>
      <c r="F41" s="803"/>
      <c r="G41" s="426"/>
      <c r="H41" s="426"/>
      <c r="I41" s="426"/>
    </row>
    <row r="42" spans="1:9">
      <c r="A42" s="439" t="s">
        <v>333</v>
      </c>
      <c r="B42" s="1020" t="s">
        <v>142</v>
      </c>
      <c r="C42" s="1020"/>
      <c r="D42" s="804"/>
      <c r="E42" s="799"/>
      <c r="F42" s="803"/>
      <c r="G42" s="426"/>
      <c r="H42" s="426"/>
      <c r="I42" s="426"/>
    </row>
    <row r="43" spans="1:9">
      <c r="A43" s="427"/>
      <c r="B43" s="426"/>
      <c r="C43" s="426"/>
      <c r="D43" s="426"/>
      <c r="E43" s="426"/>
      <c r="F43" s="426"/>
      <c r="G43" s="426"/>
      <c r="H43" s="426"/>
      <c r="I43" s="426"/>
    </row>
    <row r="44" spans="1:9" ht="12.75" customHeight="1">
      <c r="A44" s="439" t="s">
        <v>334</v>
      </c>
      <c r="B44" s="1054" t="s">
        <v>325</v>
      </c>
      <c r="C44" s="1055"/>
      <c r="D44" s="1055"/>
      <c r="E44" s="1055"/>
      <c r="F44" s="1056"/>
      <c r="G44" s="426"/>
      <c r="H44" s="426"/>
      <c r="I44" s="426"/>
    </row>
    <row r="45" spans="1:9" ht="24">
      <c r="A45" s="439" t="s">
        <v>334</v>
      </c>
      <c r="B45" s="650"/>
      <c r="C45" s="447" t="s">
        <v>797</v>
      </c>
      <c r="D45" s="448" t="s">
        <v>798</v>
      </c>
      <c r="E45" s="449"/>
      <c r="F45" s="444"/>
      <c r="G45" s="426"/>
      <c r="H45" s="426"/>
      <c r="I45" s="426"/>
    </row>
    <row r="46" spans="1:9">
      <c r="A46" s="439" t="s">
        <v>334</v>
      </c>
      <c r="B46" s="450" t="s">
        <v>799</v>
      </c>
      <c r="C46" s="804">
        <v>14</v>
      </c>
      <c r="D46" s="810">
        <v>5</v>
      </c>
      <c r="E46" s="426"/>
      <c r="F46" s="444"/>
      <c r="G46" s="426"/>
      <c r="H46" s="426"/>
      <c r="I46" s="426"/>
    </row>
    <row r="47" spans="1:9">
      <c r="A47" s="439" t="s">
        <v>334</v>
      </c>
      <c r="B47" s="450" t="s">
        <v>800</v>
      </c>
      <c r="C47" s="804">
        <v>4</v>
      </c>
      <c r="D47" s="810"/>
      <c r="E47" s="426"/>
      <c r="F47" s="444"/>
      <c r="G47" s="426"/>
      <c r="H47" s="426"/>
      <c r="I47" s="426"/>
    </row>
    <row r="48" spans="1:9">
      <c r="A48" s="439" t="s">
        <v>334</v>
      </c>
      <c r="B48" s="450" t="s">
        <v>801</v>
      </c>
      <c r="C48" s="804">
        <v>3</v>
      </c>
      <c r="D48" s="810"/>
      <c r="E48" s="426"/>
      <c r="F48" s="444"/>
      <c r="G48" s="426"/>
      <c r="H48" s="426"/>
      <c r="I48" s="426"/>
    </row>
    <row r="49" spans="1:9">
      <c r="A49" s="439" t="s">
        <v>334</v>
      </c>
      <c r="B49" s="450" t="s">
        <v>802</v>
      </c>
      <c r="C49" s="804">
        <v>3</v>
      </c>
      <c r="D49" s="810"/>
      <c r="E49" s="426"/>
      <c r="F49" s="444"/>
      <c r="G49" s="426"/>
      <c r="H49" s="426"/>
      <c r="I49" s="426"/>
    </row>
    <row r="50" spans="1:9" ht="25.5">
      <c r="A50" s="439" t="s">
        <v>334</v>
      </c>
      <c r="B50" s="451" t="s">
        <v>421</v>
      </c>
      <c r="C50" s="804">
        <v>3</v>
      </c>
      <c r="D50" s="810"/>
      <c r="E50" s="426"/>
      <c r="F50" s="444"/>
      <c r="G50" s="426"/>
      <c r="H50" s="426"/>
      <c r="I50" s="426"/>
    </row>
    <row r="51" spans="1:9">
      <c r="A51" s="439" t="s">
        <v>334</v>
      </c>
      <c r="B51" s="450" t="s">
        <v>803</v>
      </c>
      <c r="C51" s="804"/>
      <c r="D51" s="810">
        <v>2</v>
      </c>
      <c r="E51" s="426"/>
      <c r="F51" s="444"/>
      <c r="G51" s="426"/>
      <c r="H51" s="426"/>
      <c r="I51" s="426"/>
    </row>
    <row r="52" spans="1:9">
      <c r="A52" s="439" t="s">
        <v>334</v>
      </c>
      <c r="B52" s="450" t="s">
        <v>804</v>
      </c>
      <c r="C52" s="804">
        <v>4</v>
      </c>
      <c r="D52" s="810"/>
      <c r="E52" s="426"/>
      <c r="F52" s="444"/>
      <c r="G52" s="426"/>
      <c r="H52" s="426"/>
      <c r="I52" s="426"/>
    </row>
    <row r="53" spans="1:9">
      <c r="A53" s="439" t="s">
        <v>334</v>
      </c>
      <c r="B53" s="450" t="s">
        <v>805</v>
      </c>
      <c r="C53" s="804"/>
      <c r="D53" s="810">
        <v>1</v>
      </c>
      <c r="E53" s="426"/>
      <c r="F53" s="444"/>
      <c r="G53" s="426"/>
      <c r="H53" s="426"/>
      <c r="I53" s="426"/>
    </row>
    <row r="54" spans="1:9" ht="13.5" thickBot="1">
      <c r="A54" s="439" t="s">
        <v>334</v>
      </c>
      <c r="B54" s="452" t="s">
        <v>806</v>
      </c>
      <c r="C54" s="804"/>
      <c r="D54" s="810"/>
      <c r="E54" s="426"/>
      <c r="F54" s="444"/>
      <c r="G54" s="426"/>
      <c r="H54" s="426"/>
      <c r="I54" s="426"/>
    </row>
    <row r="55" spans="1:9" ht="38.25" customHeight="1" thickBot="1">
      <c r="A55" s="439" t="s">
        <v>334</v>
      </c>
      <c r="B55" s="453" t="s">
        <v>945</v>
      </c>
      <c r="C55" s="810"/>
      <c r="D55" s="810">
        <v>1</v>
      </c>
      <c r="E55" s="426"/>
      <c r="F55" s="444"/>
      <c r="G55" s="426"/>
      <c r="H55" s="426"/>
      <c r="I55" s="426"/>
    </row>
    <row r="56" spans="1:9" ht="13.5" thickBot="1">
      <c r="A56" s="439" t="s">
        <v>334</v>
      </c>
      <c r="B56" s="453" t="s">
        <v>946</v>
      </c>
      <c r="C56" s="810"/>
      <c r="D56" s="810">
        <v>1</v>
      </c>
      <c r="E56" s="426"/>
      <c r="F56" s="444"/>
      <c r="G56" s="426"/>
      <c r="H56" s="426"/>
      <c r="I56" s="426"/>
    </row>
    <row r="57" spans="1:9" ht="12.75" customHeight="1">
      <c r="A57" s="439" t="s">
        <v>334</v>
      </c>
      <c r="B57" s="454" t="s">
        <v>326</v>
      </c>
      <c r="C57" s="804"/>
      <c r="D57" s="810"/>
      <c r="E57" s="426"/>
      <c r="F57" s="444"/>
      <c r="G57" s="426"/>
      <c r="H57" s="426"/>
      <c r="I57" s="426"/>
    </row>
    <row r="58" spans="1:9" ht="12.75" customHeight="1">
      <c r="A58" s="427"/>
      <c r="B58" s="426"/>
      <c r="C58" s="426"/>
      <c r="D58" s="426"/>
      <c r="E58" s="426"/>
      <c r="F58" s="426"/>
      <c r="G58" s="426"/>
      <c r="H58" s="426"/>
      <c r="I58" s="426"/>
    </row>
    <row r="59" spans="1:9" ht="12.75" customHeight="1">
      <c r="A59" s="427"/>
      <c r="B59" s="455" t="s">
        <v>807</v>
      </c>
      <c r="C59" s="426"/>
      <c r="D59" s="426"/>
      <c r="E59" s="426"/>
      <c r="F59" s="426"/>
      <c r="G59" s="426"/>
      <c r="H59" s="426"/>
      <c r="I59" s="426"/>
    </row>
    <row r="60" spans="1:9" ht="12.75" customHeight="1">
      <c r="A60" s="439" t="s">
        <v>335</v>
      </c>
      <c r="B60" s="1059" t="s">
        <v>327</v>
      </c>
      <c r="C60" s="1060"/>
      <c r="D60" s="1060"/>
      <c r="E60" s="1060"/>
      <c r="F60" s="1056"/>
      <c r="G60" s="426"/>
      <c r="H60" s="426"/>
      <c r="I60" s="426"/>
    </row>
    <row r="61" spans="1:9">
      <c r="A61" s="439" t="s">
        <v>335</v>
      </c>
      <c r="B61" s="1057" t="s">
        <v>328</v>
      </c>
      <c r="C61" s="1058"/>
      <c r="D61" s="1058"/>
      <c r="E61" s="456" t="s">
        <v>1152</v>
      </c>
      <c r="F61" s="441"/>
      <c r="G61" s="426"/>
      <c r="H61" s="426"/>
      <c r="I61" s="426"/>
    </row>
    <row r="62" spans="1:9" ht="12.75" customHeight="1">
      <c r="A62" s="439" t="s">
        <v>335</v>
      </c>
      <c r="B62" s="1020" t="s">
        <v>174</v>
      </c>
      <c r="C62" s="1027"/>
      <c r="D62" s="1027"/>
      <c r="E62" s="457" t="s">
        <v>1152</v>
      </c>
      <c r="F62" s="441"/>
      <c r="G62" s="426"/>
      <c r="H62" s="426"/>
      <c r="I62" s="426"/>
    </row>
    <row r="63" spans="1:9" ht="28.5" customHeight="1">
      <c r="A63" s="439" t="s">
        <v>335</v>
      </c>
      <c r="B63" s="1020" t="s">
        <v>176</v>
      </c>
      <c r="C63" s="1020"/>
      <c r="D63" s="1020"/>
      <c r="E63" s="456"/>
      <c r="F63" s="441"/>
      <c r="G63" s="426"/>
      <c r="H63" s="426"/>
      <c r="I63" s="426"/>
    </row>
    <row r="64" spans="1:9" ht="12.75" customHeight="1">
      <c r="A64" s="439" t="s">
        <v>335</v>
      </c>
      <c r="B64" s="1020" t="s">
        <v>175</v>
      </c>
      <c r="C64" s="1020"/>
      <c r="D64" s="1020"/>
      <c r="E64" s="456"/>
      <c r="F64" s="441"/>
      <c r="G64" s="426"/>
      <c r="H64" s="426"/>
      <c r="I64" s="426"/>
    </row>
    <row r="65" spans="1:9">
      <c r="A65" s="439" t="s">
        <v>335</v>
      </c>
      <c r="B65" s="1035" t="s">
        <v>329</v>
      </c>
      <c r="C65" s="1036"/>
      <c r="D65" s="1036"/>
      <c r="E65" s="458"/>
      <c r="F65" s="441"/>
      <c r="G65" s="426"/>
      <c r="H65" s="426"/>
      <c r="I65" s="426"/>
    </row>
    <row r="66" spans="1:9">
      <c r="A66" s="427"/>
      <c r="B66" s="1037"/>
      <c r="C66" s="1038"/>
      <c r="D66" s="1038"/>
      <c r="E66" s="459"/>
      <c r="F66" s="426"/>
      <c r="G66" s="426"/>
      <c r="H66" s="426"/>
      <c r="I66" s="426"/>
    </row>
    <row r="67" spans="1:9">
      <c r="A67" s="427"/>
      <c r="B67" s="635"/>
      <c r="C67" s="635"/>
      <c r="D67" s="635"/>
      <c r="E67" s="426"/>
      <c r="F67" s="426"/>
      <c r="G67" s="426"/>
      <c r="H67" s="426"/>
      <c r="I67" s="426"/>
    </row>
    <row r="68" spans="1:9" ht="12.75" customHeight="1">
      <c r="A68" s="439" t="s">
        <v>336</v>
      </c>
      <c r="B68" s="1039" t="s">
        <v>808</v>
      </c>
      <c r="C68" s="1039"/>
      <c r="D68" s="1039"/>
      <c r="E68" s="1039"/>
      <c r="F68" s="1040"/>
      <c r="G68" s="426"/>
      <c r="H68" s="426"/>
      <c r="I68" s="426"/>
    </row>
    <row r="69" spans="1:9" ht="25.5">
      <c r="A69" s="439" t="s">
        <v>336</v>
      </c>
      <c r="B69" s="460"/>
      <c r="C69" s="456" t="s">
        <v>809</v>
      </c>
      <c r="D69" s="456" t="s">
        <v>810</v>
      </c>
      <c r="E69" s="456" t="s">
        <v>811</v>
      </c>
      <c r="F69" s="456" t="s">
        <v>812</v>
      </c>
      <c r="G69" s="426"/>
      <c r="H69" s="426"/>
      <c r="I69" s="426"/>
    </row>
    <row r="70" spans="1:9" ht="15">
      <c r="A70" s="439" t="s">
        <v>336</v>
      </c>
      <c r="B70" s="461" t="s">
        <v>813</v>
      </c>
      <c r="C70" s="462"/>
      <c r="D70" s="462"/>
      <c r="E70" s="462"/>
      <c r="F70" s="463"/>
      <c r="G70" s="426"/>
      <c r="H70" s="426"/>
      <c r="I70" s="426"/>
    </row>
    <row r="71" spans="1:9" ht="25.5">
      <c r="A71" s="439" t="s">
        <v>336</v>
      </c>
      <c r="B71" s="464" t="s">
        <v>371</v>
      </c>
      <c r="C71" s="804" t="s">
        <v>1083</v>
      </c>
      <c r="D71" s="804"/>
      <c r="E71" s="804"/>
      <c r="F71" s="804"/>
      <c r="G71" s="426"/>
      <c r="H71" s="426"/>
      <c r="I71" s="426"/>
    </row>
    <row r="72" spans="1:9">
      <c r="A72" s="439" t="s">
        <v>336</v>
      </c>
      <c r="B72" s="465" t="s">
        <v>814</v>
      </c>
      <c r="C72" s="804"/>
      <c r="D72" s="804" t="s">
        <v>1083</v>
      </c>
      <c r="E72" s="804"/>
      <c r="F72" s="804"/>
      <c r="G72" s="426"/>
      <c r="H72" s="426"/>
      <c r="I72" s="426"/>
    </row>
    <row r="73" spans="1:9">
      <c r="A73" s="439" t="s">
        <v>336</v>
      </c>
      <c r="B73" s="466" t="s">
        <v>372</v>
      </c>
      <c r="C73" s="804" t="s">
        <v>1083</v>
      </c>
      <c r="D73" s="804"/>
      <c r="E73" s="804"/>
      <c r="F73" s="804"/>
      <c r="G73" s="426"/>
      <c r="H73" s="426"/>
      <c r="I73" s="426"/>
    </row>
    <row r="74" spans="1:9">
      <c r="A74" s="439" t="s">
        <v>336</v>
      </c>
      <c r="B74" s="465" t="s">
        <v>816</v>
      </c>
      <c r="C74" s="804" t="s">
        <v>1083</v>
      </c>
      <c r="D74" s="804"/>
      <c r="E74" s="804"/>
      <c r="F74" s="804"/>
      <c r="G74" s="426"/>
      <c r="H74" s="426"/>
      <c r="I74" s="426"/>
    </row>
    <row r="75" spans="1:9">
      <c r="A75" s="439" t="s">
        <v>336</v>
      </c>
      <c r="B75" s="467" t="s">
        <v>373</v>
      </c>
      <c r="C75" s="804"/>
      <c r="D75" s="804" t="s">
        <v>1083</v>
      </c>
      <c r="E75" s="804"/>
      <c r="F75" s="804"/>
      <c r="G75" s="426"/>
      <c r="H75" s="426"/>
      <c r="I75" s="426"/>
    </row>
    <row r="76" spans="1:9">
      <c r="A76" s="439" t="s">
        <v>336</v>
      </c>
      <c r="B76" s="465" t="s">
        <v>815</v>
      </c>
      <c r="C76" s="804"/>
      <c r="D76" s="804"/>
      <c r="E76" s="804" t="s">
        <v>1083</v>
      </c>
      <c r="F76" s="804"/>
      <c r="G76" s="426"/>
      <c r="H76" s="426"/>
      <c r="I76" s="426"/>
    </row>
    <row r="77" spans="1:9" ht="15">
      <c r="A77" s="439" t="s">
        <v>336</v>
      </c>
      <c r="B77" s="461" t="s">
        <v>817</v>
      </c>
      <c r="C77" s="462"/>
      <c r="D77" s="462"/>
      <c r="E77" s="462"/>
      <c r="F77" s="463"/>
      <c r="G77" s="426"/>
      <c r="H77" s="426"/>
      <c r="I77" s="426"/>
    </row>
    <row r="78" spans="1:9">
      <c r="A78" s="439" t="s">
        <v>336</v>
      </c>
      <c r="B78" s="465" t="s">
        <v>818</v>
      </c>
      <c r="C78" s="804"/>
      <c r="D78" s="804"/>
      <c r="E78" s="804" t="s">
        <v>1083</v>
      </c>
      <c r="F78" s="804"/>
      <c r="G78" s="426"/>
      <c r="H78" s="426"/>
      <c r="I78" s="426"/>
    </row>
    <row r="79" spans="1:9">
      <c r="A79" s="439" t="s">
        <v>336</v>
      </c>
      <c r="B79" s="465" t="s">
        <v>819</v>
      </c>
      <c r="C79" s="804"/>
      <c r="D79" s="804" t="s">
        <v>1083</v>
      </c>
      <c r="E79" s="804"/>
      <c r="F79" s="804"/>
      <c r="G79" s="426"/>
      <c r="H79" s="426"/>
      <c r="I79" s="426"/>
    </row>
    <row r="80" spans="1:9">
      <c r="A80" s="439" t="s">
        <v>336</v>
      </c>
      <c r="B80" s="465" t="s">
        <v>820</v>
      </c>
      <c r="C80" s="804"/>
      <c r="D80" s="804"/>
      <c r="E80" s="804" t="s">
        <v>1083</v>
      </c>
      <c r="F80" s="804"/>
      <c r="G80" s="426"/>
      <c r="H80" s="426"/>
      <c r="I80" s="426"/>
    </row>
    <row r="81" spans="1:9">
      <c r="A81" s="439" t="s">
        <v>336</v>
      </c>
      <c r="B81" s="465" t="s">
        <v>821</v>
      </c>
      <c r="C81" s="804" t="s">
        <v>1083</v>
      </c>
      <c r="D81" s="804"/>
      <c r="E81" s="804"/>
      <c r="F81" s="804"/>
      <c r="G81" s="426"/>
      <c r="H81" s="426"/>
      <c r="I81" s="426"/>
    </row>
    <row r="82" spans="1:9">
      <c r="A82" s="439" t="s">
        <v>336</v>
      </c>
      <c r="B82" s="467" t="s">
        <v>374</v>
      </c>
      <c r="C82" s="804"/>
      <c r="D82" s="804"/>
      <c r="E82" s="804" t="s">
        <v>1083</v>
      </c>
      <c r="F82" s="804"/>
      <c r="G82" s="426"/>
      <c r="H82" s="426"/>
      <c r="I82" s="426"/>
    </row>
    <row r="83" spans="1:9">
      <c r="A83" s="439" t="s">
        <v>336</v>
      </c>
      <c r="B83" s="465" t="s">
        <v>822</v>
      </c>
      <c r="C83" s="804"/>
      <c r="D83" s="804"/>
      <c r="E83" s="804" t="s">
        <v>1083</v>
      </c>
      <c r="F83" s="804"/>
      <c r="G83" s="426"/>
      <c r="H83" s="426"/>
      <c r="I83" s="426"/>
    </row>
    <row r="84" spans="1:9">
      <c r="A84" s="439" t="s">
        <v>336</v>
      </c>
      <c r="B84" s="465" t="s">
        <v>823</v>
      </c>
      <c r="C84" s="804"/>
      <c r="D84" s="804"/>
      <c r="E84" s="804" t="s">
        <v>1083</v>
      </c>
      <c r="F84" s="804"/>
      <c r="G84" s="426"/>
      <c r="H84" s="426"/>
      <c r="I84" s="426"/>
    </row>
    <row r="85" spans="1:9">
      <c r="A85" s="439" t="s">
        <v>336</v>
      </c>
      <c r="B85" s="465" t="s">
        <v>824</v>
      </c>
      <c r="C85" s="804"/>
      <c r="D85" s="804"/>
      <c r="E85" s="804" t="s">
        <v>1083</v>
      </c>
      <c r="F85" s="804"/>
      <c r="G85" s="426"/>
      <c r="H85" s="426"/>
      <c r="I85" s="426"/>
    </row>
    <row r="86" spans="1:9" ht="25.5">
      <c r="A86" s="439" t="s">
        <v>336</v>
      </c>
      <c r="B86" s="468" t="s">
        <v>825</v>
      </c>
      <c r="C86" s="804" t="s">
        <v>1083</v>
      </c>
      <c r="D86" s="804"/>
      <c r="E86" s="804"/>
      <c r="F86" s="804"/>
      <c r="G86" s="426"/>
      <c r="H86" s="426"/>
      <c r="I86" s="426"/>
    </row>
    <row r="87" spans="1:9">
      <c r="A87" s="439" t="s">
        <v>336</v>
      </c>
      <c r="B87" s="467" t="s">
        <v>375</v>
      </c>
      <c r="C87" s="804"/>
      <c r="D87" s="804"/>
      <c r="E87" s="804" t="s">
        <v>1083</v>
      </c>
      <c r="F87" s="804"/>
      <c r="G87" s="426"/>
      <c r="H87" s="426"/>
      <c r="I87" s="426"/>
    </row>
    <row r="88" spans="1:9">
      <c r="A88" s="439" t="s">
        <v>336</v>
      </c>
      <c r="B88" s="465" t="s">
        <v>827</v>
      </c>
      <c r="C88" s="804"/>
      <c r="D88" s="804"/>
      <c r="E88" s="804" t="s">
        <v>1083</v>
      </c>
      <c r="F88" s="804"/>
      <c r="G88" s="426"/>
      <c r="H88" s="426"/>
      <c r="I88" s="426"/>
    </row>
    <row r="89" spans="1:9">
      <c r="A89" s="439" t="s">
        <v>336</v>
      </c>
      <c r="B89" s="465" t="s">
        <v>828</v>
      </c>
      <c r="C89" s="804"/>
      <c r="D89" s="804"/>
      <c r="E89" s="804"/>
      <c r="F89" s="804" t="s">
        <v>1083</v>
      </c>
      <c r="G89" s="426"/>
      <c r="H89" s="426"/>
      <c r="I89" s="426"/>
    </row>
    <row r="90" spans="1:9" ht="39.75" customHeight="1">
      <c r="A90" s="439" t="s">
        <v>336</v>
      </c>
      <c r="B90" s="467" t="s">
        <v>376</v>
      </c>
      <c r="C90" s="810"/>
      <c r="D90" s="810"/>
      <c r="E90" s="810" t="s">
        <v>1083</v>
      </c>
      <c r="F90" s="810"/>
      <c r="G90" s="426"/>
      <c r="H90" s="426"/>
      <c r="I90" s="426"/>
    </row>
    <row r="91" spans="1:9" ht="26.25" customHeight="1">
      <c r="A91" s="427"/>
      <c r="B91" s="426"/>
      <c r="C91" s="426"/>
      <c r="D91" s="426"/>
      <c r="E91" s="426"/>
      <c r="F91" s="426"/>
      <c r="G91" s="426"/>
      <c r="H91" s="426"/>
      <c r="I91" s="426"/>
    </row>
    <row r="92" spans="1:9" ht="12.75" customHeight="1">
      <c r="A92" s="427"/>
      <c r="B92" s="429" t="s">
        <v>829</v>
      </c>
      <c r="C92" s="426"/>
      <c r="D92" s="426"/>
      <c r="E92" s="426"/>
      <c r="F92" s="426"/>
      <c r="G92" s="426"/>
      <c r="H92" s="426"/>
      <c r="I92" s="426"/>
    </row>
    <row r="93" spans="1:9" ht="24" customHeight="1">
      <c r="A93" s="439" t="s">
        <v>337</v>
      </c>
      <c r="B93" s="470" t="s">
        <v>353</v>
      </c>
      <c r="C93" s="471"/>
      <c r="D93" s="471"/>
      <c r="E93" s="471"/>
      <c r="F93" s="471"/>
      <c r="G93" s="471"/>
      <c r="H93" s="472"/>
      <c r="I93" s="426"/>
    </row>
    <row r="94" spans="1:9" ht="12.75" customHeight="1">
      <c r="A94" s="439"/>
      <c r="B94" s="1041"/>
      <c r="C94" s="1042"/>
      <c r="D94" s="1042"/>
      <c r="E94" s="440" t="s">
        <v>197</v>
      </c>
      <c r="F94" s="440" t="s">
        <v>198</v>
      </c>
      <c r="G94" s="471"/>
      <c r="H94" s="472"/>
      <c r="I94" s="426"/>
    </row>
    <row r="95" spans="1:9" ht="12.75" customHeight="1">
      <c r="A95" s="439" t="s">
        <v>354</v>
      </c>
      <c r="B95" s="1043" t="s">
        <v>1003</v>
      </c>
      <c r="C95" s="1044"/>
      <c r="D95" s="1045"/>
      <c r="E95" s="663" t="s">
        <v>1083</v>
      </c>
      <c r="F95" s="473"/>
      <c r="G95" s="471"/>
      <c r="H95" s="471"/>
      <c r="I95" s="426"/>
    </row>
    <row r="96" spans="1:9" ht="12.75" customHeight="1">
      <c r="A96" s="439" t="s">
        <v>354</v>
      </c>
      <c r="B96" s="1046" t="s">
        <v>290</v>
      </c>
      <c r="C96" s="1047"/>
      <c r="D96" s="1047"/>
      <c r="E96" s="1047"/>
      <c r="F96" s="1048"/>
      <c r="G96" s="474"/>
      <c r="H96" s="474"/>
      <c r="I96" s="426"/>
    </row>
    <row r="97" spans="1:9">
      <c r="A97" s="439" t="s">
        <v>354</v>
      </c>
      <c r="B97" s="475"/>
      <c r="C97" s="1049" t="s">
        <v>773</v>
      </c>
      <c r="D97" s="1050"/>
      <c r="E97" s="1050"/>
      <c r="F97" s="1051"/>
      <c r="G97" s="1052"/>
      <c r="H97" s="474"/>
      <c r="I97" s="426"/>
    </row>
    <row r="98" spans="1:9" ht="25.5">
      <c r="A98" s="439" t="s">
        <v>354</v>
      </c>
      <c r="B98" s="476"/>
      <c r="C98" s="477" t="s">
        <v>140</v>
      </c>
      <c r="D98" s="477" t="s">
        <v>141</v>
      </c>
      <c r="E98" s="477" t="s">
        <v>789</v>
      </c>
      <c r="F98" s="478" t="s">
        <v>790</v>
      </c>
      <c r="G98" s="479" t="s">
        <v>774</v>
      </c>
      <c r="H98" s="474"/>
      <c r="I98" s="426"/>
    </row>
    <row r="99" spans="1:9" ht="12.75" customHeight="1">
      <c r="A99" s="439" t="s">
        <v>354</v>
      </c>
      <c r="B99" s="480" t="s">
        <v>445</v>
      </c>
      <c r="C99" s="812" t="s">
        <v>1083</v>
      </c>
      <c r="D99" s="812"/>
      <c r="E99" s="812"/>
      <c r="F99" s="812"/>
      <c r="G99" s="813"/>
      <c r="H99" s="474"/>
      <c r="I99" s="426"/>
    </row>
    <row r="100" spans="1:9" ht="39" customHeight="1">
      <c r="A100" s="439" t="s">
        <v>354</v>
      </c>
      <c r="B100" s="480" t="s">
        <v>436</v>
      </c>
      <c r="C100" s="812"/>
      <c r="D100" s="812"/>
      <c r="E100" s="812"/>
      <c r="F100" s="812"/>
      <c r="G100" s="813"/>
      <c r="H100" s="474"/>
      <c r="I100" s="426"/>
    </row>
    <row r="101" spans="1:9" s="172" customFormat="1" ht="18.75" customHeight="1">
      <c r="A101" s="439" t="s">
        <v>354</v>
      </c>
      <c r="B101" s="480" t="s">
        <v>446</v>
      </c>
      <c r="C101" s="812"/>
      <c r="D101" s="812"/>
      <c r="E101" s="812"/>
      <c r="F101" s="812"/>
      <c r="G101" s="813"/>
      <c r="H101" s="474"/>
      <c r="I101" s="426"/>
    </row>
    <row r="102" spans="1:9" s="172" customFormat="1" ht="12.75" customHeight="1">
      <c r="A102" s="439" t="s">
        <v>354</v>
      </c>
      <c r="B102" s="482" t="s">
        <v>447</v>
      </c>
      <c r="C102" s="812"/>
      <c r="D102" s="812"/>
      <c r="E102" s="812"/>
      <c r="F102" s="812"/>
      <c r="G102" s="813" t="s">
        <v>1083</v>
      </c>
      <c r="H102" s="474"/>
      <c r="I102" s="426"/>
    </row>
    <row r="103" spans="1:9" s="172" customFormat="1" ht="12.75" customHeight="1">
      <c r="A103" s="439" t="s">
        <v>354</v>
      </c>
      <c r="B103" s="483" t="s">
        <v>437</v>
      </c>
      <c r="C103" s="812"/>
      <c r="D103" s="812"/>
      <c r="E103" s="812"/>
      <c r="F103" s="812"/>
      <c r="G103" s="813" t="s">
        <v>1083</v>
      </c>
      <c r="H103" s="474"/>
      <c r="I103" s="426"/>
    </row>
    <row r="104" spans="1:9" s="172" customFormat="1" ht="12.75" customHeight="1">
      <c r="A104" s="439"/>
      <c r="B104" s="484"/>
      <c r="C104" s="485"/>
      <c r="D104" s="485"/>
      <c r="E104" s="485"/>
      <c r="F104" s="485"/>
      <c r="G104" s="486"/>
      <c r="H104" s="474"/>
      <c r="I104" s="426"/>
    </row>
    <row r="105" spans="1:9" s="172" customFormat="1" ht="12.75" customHeight="1">
      <c r="A105" s="651" t="s">
        <v>196</v>
      </c>
      <c r="B105" s="1053" t="s">
        <v>21</v>
      </c>
      <c r="C105" s="1053"/>
      <c r="D105" s="1053"/>
      <c r="E105" s="1053"/>
      <c r="F105" s="1053"/>
      <c r="G105" s="1053"/>
      <c r="H105" s="474"/>
      <c r="I105" s="426"/>
    </row>
    <row r="106" spans="1:9" s="172" customFormat="1" ht="12.75" customHeight="1">
      <c r="A106" s="651" t="s">
        <v>196</v>
      </c>
      <c r="B106" s="1023" t="s">
        <v>438</v>
      </c>
      <c r="C106" s="1023"/>
      <c r="D106" s="1023"/>
      <c r="E106" s="815"/>
      <c r="F106" s="487"/>
      <c r="G106" s="486"/>
      <c r="H106" s="474"/>
      <c r="I106" s="488"/>
    </row>
    <row r="107" spans="1:9" s="172" customFormat="1" ht="13.5" customHeight="1">
      <c r="A107" s="651" t="s">
        <v>196</v>
      </c>
      <c r="B107" s="1023" t="s">
        <v>448</v>
      </c>
      <c r="C107" s="1023"/>
      <c r="D107" s="1023"/>
      <c r="E107" s="815"/>
      <c r="F107" s="487"/>
      <c r="G107" s="486"/>
      <c r="H107" s="474"/>
      <c r="I107" s="488"/>
    </row>
    <row r="108" spans="1:9" s="172" customFormat="1" ht="12.75" customHeight="1">
      <c r="A108" s="651" t="s">
        <v>196</v>
      </c>
      <c r="B108" s="1023" t="s">
        <v>439</v>
      </c>
      <c r="C108" s="1023"/>
      <c r="D108" s="1023"/>
      <c r="E108" s="815" t="s">
        <v>1083</v>
      </c>
      <c r="F108" s="487"/>
      <c r="G108" s="486"/>
      <c r="H108" s="474"/>
      <c r="I108" s="488"/>
    </row>
    <row r="109" spans="1:9" s="172" customFormat="1" ht="15.75" customHeight="1">
      <c r="A109" s="639"/>
      <c r="B109" s="489"/>
      <c r="C109" s="487"/>
      <c r="D109" s="487"/>
      <c r="E109" s="487"/>
      <c r="F109" s="487"/>
      <c r="G109" s="486"/>
      <c r="H109" s="474"/>
      <c r="I109" s="488"/>
    </row>
    <row r="110" spans="1:9" s="172" customFormat="1" ht="12.75" customHeight="1" thickBot="1">
      <c r="A110" s="651" t="s">
        <v>160</v>
      </c>
      <c r="B110" s="1023" t="s">
        <v>449</v>
      </c>
      <c r="C110" s="1023"/>
      <c r="D110" s="1023"/>
      <c r="E110" s="1023"/>
      <c r="F110" s="1023"/>
      <c r="G110" s="1023"/>
      <c r="H110" s="474"/>
      <c r="I110" s="488"/>
    </row>
    <row r="111" spans="1:9" s="172" customFormat="1" ht="28.5" customHeight="1">
      <c r="A111" s="651" t="s">
        <v>160</v>
      </c>
      <c r="B111" s="642"/>
      <c r="C111" s="642"/>
      <c r="D111" s="642"/>
      <c r="E111" s="490" t="s">
        <v>638</v>
      </c>
      <c r="F111" s="491" t="s">
        <v>639</v>
      </c>
      <c r="G111" s="642"/>
      <c r="H111" s="474"/>
      <c r="I111" s="488"/>
    </row>
    <row r="112" spans="1:9" s="172" customFormat="1" ht="15" customHeight="1">
      <c r="A112" s="651" t="s">
        <v>160</v>
      </c>
      <c r="B112" s="642" t="s">
        <v>450</v>
      </c>
      <c r="C112" s="642"/>
      <c r="D112" s="642"/>
      <c r="E112" s="817"/>
      <c r="F112" s="818"/>
      <c r="G112" s="486"/>
      <c r="H112" s="474"/>
      <c r="I112" s="488"/>
    </row>
    <row r="113" spans="1:9" s="172" customFormat="1" ht="12.75" customHeight="1">
      <c r="A113" s="651" t="s">
        <v>160</v>
      </c>
      <c r="B113" s="642" t="s">
        <v>451</v>
      </c>
      <c r="C113" s="642"/>
      <c r="D113" s="642"/>
      <c r="E113" s="817"/>
      <c r="F113" s="818"/>
      <c r="G113" s="486"/>
      <c r="H113" s="474"/>
      <c r="I113" s="488"/>
    </row>
    <row r="114" spans="1:9" s="172" customFormat="1" ht="12.75" customHeight="1">
      <c r="A114" s="651" t="s">
        <v>160</v>
      </c>
      <c r="B114" s="641" t="s">
        <v>452</v>
      </c>
      <c r="C114" s="492"/>
      <c r="D114" s="492"/>
      <c r="E114" s="817"/>
      <c r="F114" s="818"/>
      <c r="G114" s="486"/>
      <c r="H114" s="474"/>
      <c r="I114" s="488"/>
    </row>
    <row r="115" spans="1:9" ht="25.5">
      <c r="A115" s="651" t="s">
        <v>160</v>
      </c>
      <c r="B115" s="493" t="s">
        <v>453</v>
      </c>
      <c r="C115" s="492"/>
      <c r="D115" s="492"/>
      <c r="E115" s="817"/>
      <c r="F115" s="818"/>
      <c r="G115" s="486"/>
      <c r="H115" s="474"/>
      <c r="I115" s="488"/>
    </row>
    <row r="116" spans="1:9" ht="25.5">
      <c r="A116" s="651" t="s">
        <v>160</v>
      </c>
      <c r="B116" s="494" t="s">
        <v>454</v>
      </c>
      <c r="C116" s="492"/>
      <c r="D116" s="492"/>
      <c r="E116" s="817"/>
      <c r="F116" s="818"/>
      <c r="G116" s="486"/>
      <c r="H116" s="474"/>
      <c r="I116" s="488"/>
    </row>
    <row r="117" spans="1:9" ht="25.5">
      <c r="A117" s="651" t="s">
        <v>160</v>
      </c>
      <c r="B117" s="493" t="s">
        <v>455</v>
      </c>
      <c r="C117" s="492"/>
      <c r="D117" s="492"/>
      <c r="E117" s="817" t="s">
        <v>1083</v>
      </c>
      <c r="F117" s="818" t="s">
        <v>1083</v>
      </c>
      <c r="G117" s="486"/>
      <c r="H117" s="474"/>
      <c r="I117" s="488"/>
    </row>
    <row r="118" spans="1:9" ht="26.25" thickBot="1">
      <c r="A118" s="651" t="s">
        <v>160</v>
      </c>
      <c r="B118" s="493" t="s">
        <v>148</v>
      </c>
      <c r="C118" s="492"/>
      <c r="D118" s="492"/>
      <c r="E118" s="819" t="s">
        <v>1083</v>
      </c>
      <c r="F118" s="820" t="s">
        <v>1083</v>
      </c>
      <c r="G118" s="486"/>
      <c r="H118" s="474"/>
      <c r="I118" s="488"/>
    </row>
    <row r="119" spans="1:9" ht="12.75" customHeight="1">
      <c r="A119" s="439"/>
      <c r="B119" s="484"/>
      <c r="C119" s="485"/>
      <c r="D119" s="485"/>
      <c r="E119" s="485"/>
      <c r="F119" s="485"/>
      <c r="G119" s="474"/>
      <c r="H119" s="474"/>
      <c r="I119" s="488"/>
    </row>
    <row r="120" spans="1:9" ht="27" customHeight="1">
      <c r="A120" s="439" t="s">
        <v>161</v>
      </c>
      <c r="B120" s="1024" t="s">
        <v>456</v>
      </c>
      <c r="C120" s="1025"/>
      <c r="D120" s="1025"/>
      <c r="E120" s="1025"/>
      <c r="F120" s="1025"/>
      <c r="G120" s="474"/>
      <c r="H120" s="474"/>
      <c r="I120" s="426"/>
    </row>
    <row r="121" spans="1:9" ht="27" customHeight="1">
      <c r="A121" s="439" t="s">
        <v>161</v>
      </c>
      <c r="B121" s="633"/>
      <c r="C121" s="440" t="s">
        <v>197</v>
      </c>
      <c r="D121" s="440" t="s">
        <v>198</v>
      </c>
      <c r="E121" s="495"/>
      <c r="F121" s="495"/>
      <c r="G121" s="474"/>
      <c r="H121" s="474"/>
      <c r="I121" s="426"/>
    </row>
    <row r="122" spans="1:9" ht="13.5" customHeight="1">
      <c r="A122" s="439"/>
      <c r="B122" s="496"/>
      <c r="C122" s="813"/>
      <c r="D122" s="822" t="s">
        <v>1083</v>
      </c>
      <c r="E122" s="474"/>
      <c r="F122" s="474"/>
      <c r="G122" s="474"/>
      <c r="H122" s="474"/>
      <c r="I122" s="426"/>
    </row>
    <row r="123" spans="1:9" ht="27" customHeight="1">
      <c r="A123" s="427"/>
      <c r="B123" s="426"/>
      <c r="C123" s="823"/>
      <c r="D123" s="824"/>
      <c r="E123" s="444"/>
      <c r="F123" s="441"/>
      <c r="G123" s="426"/>
      <c r="H123" s="474"/>
      <c r="I123" s="426"/>
    </row>
    <row r="124" spans="1:9" ht="12.75" customHeight="1">
      <c r="A124" s="439" t="s">
        <v>440</v>
      </c>
      <c r="B124" s="1026" t="s">
        <v>444</v>
      </c>
      <c r="C124" s="1027"/>
      <c r="D124" s="1027"/>
      <c r="E124" s="825">
        <v>40026</v>
      </c>
      <c r="F124" s="441"/>
      <c r="G124" s="426"/>
      <c r="H124" s="426"/>
      <c r="I124" s="426"/>
    </row>
    <row r="125" spans="1:9" ht="15.75" customHeight="1">
      <c r="A125" s="439" t="s">
        <v>440</v>
      </c>
      <c r="B125" s="1027" t="s">
        <v>443</v>
      </c>
      <c r="C125" s="1027"/>
      <c r="D125" s="1027"/>
      <c r="E125" s="825" t="s">
        <v>1153</v>
      </c>
      <c r="F125" s="441"/>
      <c r="G125" s="426"/>
      <c r="H125" s="426"/>
      <c r="I125" s="426"/>
    </row>
    <row r="126" spans="1:9" ht="17.25" customHeight="1">
      <c r="A126" s="439"/>
      <c r="B126" s="634"/>
      <c r="C126" s="634"/>
      <c r="D126" s="634"/>
      <c r="E126" s="500"/>
      <c r="F126" s="441"/>
      <c r="G126" s="426"/>
      <c r="H126" s="426"/>
      <c r="I126" s="426"/>
    </row>
    <row r="127" spans="1:9" ht="12.75" customHeight="1">
      <c r="A127" s="439" t="s">
        <v>442</v>
      </c>
      <c r="B127" s="990" t="s">
        <v>162</v>
      </c>
      <c r="C127" s="1028"/>
      <c r="D127" s="1028"/>
      <c r="E127" s="1028"/>
      <c r="F127" s="1029"/>
      <c r="G127" s="426"/>
      <c r="H127" s="426"/>
      <c r="I127" s="426"/>
    </row>
    <row r="128" spans="1:9">
      <c r="A128" s="439" t="s">
        <v>442</v>
      </c>
      <c r="B128" s="1030"/>
      <c r="C128" s="1031"/>
      <c r="D128" s="1031"/>
      <c r="E128" s="1031"/>
      <c r="F128" s="1032"/>
      <c r="G128" s="426"/>
      <c r="H128" s="426"/>
      <c r="I128" s="426"/>
    </row>
    <row r="129" spans="1:11">
      <c r="A129" s="439"/>
      <c r="B129" s="501"/>
      <c r="C129" s="501"/>
      <c r="D129" s="501"/>
      <c r="E129" s="500"/>
      <c r="F129" s="441"/>
      <c r="G129" s="426"/>
      <c r="H129" s="426"/>
      <c r="I129" s="426"/>
    </row>
    <row r="130" spans="1:11" ht="12.75" customHeight="1">
      <c r="A130" s="502" t="s">
        <v>457</v>
      </c>
      <c r="B130" s="1033" t="s">
        <v>458</v>
      </c>
      <c r="C130" s="1034"/>
      <c r="D130" s="1034"/>
      <c r="E130" s="1034"/>
      <c r="F130" s="1034"/>
      <c r="G130" s="474"/>
      <c r="H130" s="426"/>
      <c r="I130" s="426"/>
    </row>
    <row r="131" spans="1:11">
      <c r="A131" s="502" t="s">
        <v>457</v>
      </c>
      <c r="B131" s="503" t="s">
        <v>459</v>
      </c>
      <c r="C131" s="815" t="s">
        <v>1153</v>
      </c>
      <c r="D131" s="814"/>
      <c r="E131" s="814"/>
      <c r="F131" s="472"/>
      <c r="G131" s="474"/>
      <c r="H131" s="474"/>
      <c r="I131" s="426"/>
    </row>
    <row r="132" spans="1:11">
      <c r="A132" s="502" t="s">
        <v>457</v>
      </c>
      <c r="B132" s="503" t="s">
        <v>352</v>
      </c>
      <c r="C132" s="815" t="s">
        <v>1153</v>
      </c>
      <c r="D132" s="814"/>
      <c r="E132" s="814"/>
      <c r="F132" s="472"/>
      <c r="G132" s="426"/>
      <c r="H132" s="474"/>
      <c r="I132" s="426"/>
    </row>
    <row r="133" spans="1:11">
      <c r="A133" s="502" t="s">
        <v>457</v>
      </c>
      <c r="B133" s="503" t="s">
        <v>441</v>
      </c>
      <c r="C133" s="815" t="s">
        <v>1153</v>
      </c>
      <c r="D133" s="814"/>
      <c r="E133" s="814"/>
      <c r="F133" s="472"/>
      <c r="G133" s="426"/>
      <c r="H133" s="426"/>
      <c r="I133" s="426"/>
    </row>
    <row r="134" spans="1:11">
      <c r="A134" s="502" t="s">
        <v>457</v>
      </c>
      <c r="B134" s="503" t="s">
        <v>460</v>
      </c>
      <c r="C134" s="815" t="s">
        <v>1083</v>
      </c>
      <c r="D134" s="814"/>
      <c r="E134" s="814"/>
      <c r="F134" s="472"/>
      <c r="G134" s="426"/>
      <c r="H134" s="426"/>
      <c r="I134" s="426"/>
    </row>
    <row r="135" spans="1:11" ht="39" customHeight="1">
      <c r="A135" s="502" t="s">
        <v>457</v>
      </c>
      <c r="B135" s="649" t="s">
        <v>461</v>
      </c>
      <c r="C135" s="815" t="s">
        <v>1083</v>
      </c>
      <c r="D135" s="640"/>
      <c r="E135" s="826"/>
      <c r="F135" s="441"/>
      <c r="G135" s="426"/>
      <c r="H135" s="426"/>
      <c r="I135" s="426"/>
    </row>
    <row r="136" spans="1:11" ht="41.25" customHeight="1">
      <c r="A136" s="502" t="s">
        <v>457</v>
      </c>
      <c r="B136" s="503" t="s">
        <v>462</v>
      </c>
      <c r="C136" s="827" t="s">
        <v>1153</v>
      </c>
      <c r="D136" s="799"/>
      <c r="E136" s="799"/>
      <c r="F136" s="426"/>
      <c r="G136" s="426"/>
      <c r="H136" s="426"/>
      <c r="I136" s="426"/>
    </row>
    <row r="137" spans="1:11" ht="98.25" customHeight="1">
      <c r="A137" s="502" t="s">
        <v>457</v>
      </c>
      <c r="B137" s="503" t="s">
        <v>463</v>
      </c>
      <c r="C137" s="1015" t="s">
        <v>1153</v>
      </c>
      <c r="D137" s="1016"/>
      <c r="E137" s="1017"/>
      <c r="F137" s="426"/>
      <c r="G137" s="426"/>
      <c r="H137" s="426"/>
      <c r="I137" s="426"/>
      <c r="J137" s="5"/>
      <c r="K137" s="5"/>
    </row>
    <row r="138" spans="1:11" ht="13.5" customHeight="1">
      <c r="A138" s="439"/>
      <c r="B138" s="634"/>
      <c r="C138" s="634"/>
      <c r="D138" s="634"/>
      <c r="E138" s="500"/>
      <c r="F138" s="441"/>
      <c r="G138" s="426"/>
      <c r="H138" s="426"/>
      <c r="I138" s="426"/>
    </row>
    <row r="139" spans="1:11" ht="12.75" customHeight="1">
      <c r="A139" s="643"/>
      <c r="B139" s="550" t="s">
        <v>830</v>
      </c>
      <c r="C139" s="551"/>
      <c r="D139" s="552"/>
      <c r="E139" s="553"/>
      <c r="F139" s="549"/>
      <c r="G139" s="428"/>
      <c r="H139" s="428"/>
      <c r="I139" s="428"/>
    </row>
    <row r="140" spans="1:11" ht="12.75" customHeight="1">
      <c r="A140" s="643"/>
      <c r="B140" s="1014" t="s">
        <v>1129</v>
      </c>
      <c r="C140" s="1014"/>
      <c r="D140" s="1014"/>
      <c r="E140" s="1014"/>
      <c r="F140" s="1014"/>
      <c r="G140" s="428"/>
      <c r="H140" s="428"/>
      <c r="I140" s="428"/>
    </row>
    <row r="141" spans="1:11" ht="15.75">
      <c r="A141" s="643"/>
      <c r="B141" s="550"/>
      <c r="C141" s="551"/>
      <c r="D141" s="552"/>
      <c r="E141" s="553"/>
      <c r="F141" s="549"/>
      <c r="G141" s="428"/>
      <c r="H141" s="428"/>
      <c r="I141" s="428"/>
    </row>
    <row r="142" spans="1:11" ht="12.75" customHeight="1">
      <c r="A142" s="546" t="s">
        <v>338</v>
      </c>
      <c r="B142" s="1018" t="s">
        <v>1130</v>
      </c>
      <c r="C142" s="1019"/>
      <c r="D142" s="1019"/>
      <c r="E142" s="1019"/>
      <c r="F142" s="1019"/>
      <c r="G142" s="428"/>
      <c r="H142" s="505"/>
      <c r="I142" s="506"/>
    </row>
    <row r="143" spans="1:11">
      <c r="A143" s="430"/>
      <c r="B143" s="507"/>
      <c r="C143" s="508"/>
      <c r="D143" s="508"/>
      <c r="E143" s="508"/>
      <c r="F143" s="508"/>
      <c r="G143" s="428"/>
      <c r="H143" s="509"/>
      <c r="I143" s="428"/>
    </row>
    <row r="144" spans="1:11" ht="12.75" customHeight="1">
      <c r="A144" s="546" t="s">
        <v>338</v>
      </c>
      <c r="B144" s="644" t="s">
        <v>831</v>
      </c>
      <c r="C144" s="829">
        <v>0.1</v>
      </c>
      <c r="D144" s="1020" t="s">
        <v>832</v>
      </c>
      <c r="E144" s="1020"/>
      <c r="F144" s="830">
        <v>74</v>
      </c>
      <c r="G144" s="428"/>
      <c r="H144" s="428"/>
      <c r="I144" s="428"/>
    </row>
    <row r="145" spans="1:9" ht="12.75" customHeight="1">
      <c r="A145" s="546" t="s">
        <v>338</v>
      </c>
      <c r="B145" s="644" t="s">
        <v>833</v>
      </c>
      <c r="C145" s="829">
        <v>0.94</v>
      </c>
      <c r="D145" s="1020" t="s">
        <v>834</v>
      </c>
      <c r="E145" s="1020"/>
      <c r="F145" s="830">
        <v>681</v>
      </c>
      <c r="G145" s="428"/>
      <c r="H145" s="428"/>
      <c r="I145" s="428"/>
    </row>
    <row r="146" spans="1:9">
      <c r="A146" s="546"/>
      <c r="B146" s="556"/>
      <c r="C146" s="508"/>
      <c r="D146" s="508"/>
      <c r="E146" s="508"/>
      <c r="F146" s="508"/>
      <c r="G146" s="428"/>
      <c r="H146" s="428"/>
      <c r="I146" s="428"/>
    </row>
    <row r="147" spans="1:9">
      <c r="A147" s="546" t="s">
        <v>338</v>
      </c>
      <c r="B147" s="557"/>
      <c r="C147" s="561" t="s">
        <v>835</v>
      </c>
      <c r="D147" s="561" t="s">
        <v>836</v>
      </c>
      <c r="E147" s="513" t="s">
        <v>1124</v>
      </c>
      <c r="F147" s="428"/>
      <c r="G147" s="428"/>
      <c r="H147" s="428"/>
      <c r="I147" s="428"/>
    </row>
    <row r="148" spans="1:9">
      <c r="A148" s="546" t="s">
        <v>338</v>
      </c>
      <c r="B148" s="558" t="s">
        <v>149</v>
      </c>
      <c r="C148" s="831">
        <v>512.5</v>
      </c>
      <c r="D148" s="831">
        <v>677.5</v>
      </c>
      <c r="E148" s="513">
        <v>588.38</v>
      </c>
      <c r="F148" s="428"/>
      <c r="G148" s="428"/>
      <c r="H148" s="428"/>
      <c r="I148" s="428"/>
    </row>
    <row r="149" spans="1:9">
      <c r="A149" s="546" t="s">
        <v>338</v>
      </c>
      <c r="B149" s="559" t="s">
        <v>1004</v>
      </c>
      <c r="C149" s="831">
        <v>510</v>
      </c>
      <c r="D149" s="831">
        <v>667.5</v>
      </c>
      <c r="E149" s="513">
        <v>578.91999999999996</v>
      </c>
      <c r="F149" s="428"/>
      <c r="G149" s="428"/>
      <c r="H149" s="428"/>
      <c r="I149" s="428"/>
    </row>
    <row r="150" spans="1:9">
      <c r="A150" s="546"/>
      <c r="B150" s="558" t="s">
        <v>150</v>
      </c>
      <c r="C150" s="831" t="s">
        <v>1125</v>
      </c>
      <c r="D150" s="831" t="s">
        <v>1125</v>
      </c>
      <c r="E150" s="513" t="s">
        <v>1125</v>
      </c>
      <c r="F150" s="428"/>
      <c r="G150" s="428"/>
      <c r="H150" s="428"/>
      <c r="I150" s="428"/>
    </row>
    <row r="151" spans="1:9">
      <c r="A151" s="546"/>
      <c r="B151" s="558" t="s">
        <v>151</v>
      </c>
      <c r="C151" s="831" t="s">
        <v>1125</v>
      </c>
      <c r="D151" s="831" t="s">
        <v>1125</v>
      </c>
      <c r="E151" s="513" t="s">
        <v>1125</v>
      </c>
      <c r="F151" s="428"/>
      <c r="G151" s="428"/>
      <c r="H151" s="428"/>
      <c r="I151" s="428"/>
    </row>
    <row r="152" spans="1:9">
      <c r="A152" s="546" t="s">
        <v>338</v>
      </c>
      <c r="B152" s="559" t="s">
        <v>837</v>
      </c>
      <c r="C152" s="831">
        <v>21</v>
      </c>
      <c r="D152" s="831">
        <v>28</v>
      </c>
      <c r="E152" s="513">
        <v>24.71</v>
      </c>
      <c r="F152" s="428"/>
      <c r="G152" s="428"/>
      <c r="H152" s="428"/>
      <c r="I152" s="428"/>
    </row>
    <row r="153" spans="1:9">
      <c r="A153" s="546" t="s">
        <v>338</v>
      </c>
      <c r="B153" s="559" t="s">
        <v>839</v>
      </c>
      <c r="C153" s="831">
        <v>21</v>
      </c>
      <c r="D153" s="831">
        <v>28</v>
      </c>
      <c r="E153" s="513">
        <v>24.38</v>
      </c>
      <c r="F153" s="428"/>
      <c r="G153" s="428"/>
      <c r="H153" s="428"/>
      <c r="I153" s="428"/>
    </row>
    <row r="154" spans="1:9">
      <c r="A154" s="546" t="s">
        <v>338</v>
      </c>
      <c r="B154" s="559" t="s">
        <v>838</v>
      </c>
      <c r="C154" s="831">
        <v>21</v>
      </c>
      <c r="D154" s="831">
        <v>28</v>
      </c>
      <c r="E154" s="513">
        <v>24.55</v>
      </c>
      <c r="F154" s="428"/>
      <c r="G154" s="428"/>
      <c r="H154" s="428"/>
      <c r="I154" s="428"/>
    </row>
    <row r="155" spans="1:9">
      <c r="A155" s="546" t="s">
        <v>338</v>
      </c>
      <c r="B155" s="560" t="s">
        <v>152</v>
      </c>
      <c r="C155" s="831" t="s">
        <v>1125</v>
      </c>
      <c r="D155" s="831" t="s">
        <v>1125</v>
      </c>
      <c r="E155" s="513" t="s">
        <v>1125</v>
      </c>
      <c r="F155" s="428"/>
      <c r="G155" s="428"/>
      <c r="H155" s="428"/>
      <c r="I155" s="428"/>
    </row>
    <row r="156" spans="1:9">
      <c r="A156" s="643"/>
      <c r="B156" s="428"/>
      <c r="C156" s="515"/>
      <c r="D156" s="515"/>
      <c r="E156" s="428"/>
      <c r="F156" s="428"/>
      <c r="G156" s="428"/>
      <c r="H156" s="428"/>
      <c r="I156" s="428"/>
    </row>
    <row r="157" spans="1:9">
      <c r="A157" s="546" t="s">
        <v>338</v>
      </c>
      <c r="B157" s="1021" t="s">
        <v>883</v>
      </c>
      <c r="C157" s="1021"/>
      <c r="D157" s="1021"/>
      <c r="E157" s="1021"/>
      <c r="F157" s="1021"/>
      <c r="G157" s="428"/>
      <c r="H157" s="428"/>
      <c r="I157" s="428"/>
    </row>
    <row r="158" spans="1:9" ht="25.5">
      <c r="A158" s="546" t="s">
        <v>338</v>
      </c>
      <c r="B158" s="512"/>
      <c r="C158" s="562" t="s">
        <v>149</v>
      </c>
      <c r="D158" s="561" t="s">
        <v>1004</v>
      </c>
      <c r="E158" s="563" t="s">
        <v>150</v>
      </c>
      <c r="F158" s="438"/>
      <c r="G158" s="438"/>
      <c r="H158" s="438"/>
      <c r="I158" s="428"/>
    </row>
    <row r="159" spans="1:9">
      <c r="A159" s="546" t="s">
        <v>338</v>
      </c>
      <c r="B159" s="559" t="s">
        <v>840</v>
      </c>
      <c r="C159" s="832">
        <f>F159/$F$165</f>
        <v>0.1891891891891892</v>
      </c>
      <c r="D159" s="832">
        <f>G159/$G$165</f>
        <v>0.13513513513513514</v>
      </c>
      <c r="E159" s="833" t="s">
        <v>1125</v>
      </c>
      <c r="F159" s="438">
        <v>14</v>
      </c>
      <c r="G159" s="438">
        <v>10</v>
      </c>
      <c r="H159" s="438"/>
      <c r="I159" s="428"/>
    </row>
    <row r="160" spans="1:9">
      <c r="A160" s="546" t="s">
        <v>338</v>
      </c>
      <c r="B160" s="559" t="s">
        <v>841</v>
      </c>
      <c r="C160" s="832">
        <f t="shared" ref="C160:C164" si="0">F160/$F$165</f>
        <v>0.29729729729729731</v>
      </c>
      <c r="D160" s="832">
        <f t="shared" ref="D160:D164" si="1">G160/$G$165</f>
        <v>0.28378378378378377</v>
      </c>
      <c r="E160" s="833" t="s">
        <v>1125</v>
      </c>
      <c r="F160" s="438">
        <v>22</v>
      </c>
      <c r="G160" s="438">
        <v>21</v>
      </c>
      <c r="H160" s="438"/>
      <c r="I160" s="428"/>
    </row>
    <row r="161" spans="1:9">
      <c r="A161" s="546" t="s">
        <v>338</v>
      </c>
      <c r="B161" s="559" t="s">
        <v>1007</v>
      </c>
      <c r="C161" s="832">
        <f t="shared" si="0"/>
        <v>0.3108108108108108</v>
      </c>
      <c r="D161" s="832">
        <f t="shared" si="1"/>
        <v>0.39189189189189189</v>
      </c>
      <c r="E161" s="833" t="s">
        <v>1125</v>
      </c>
      <c r="F161" s="438">
        <v>23</v>
      </c>
      <c r="G161" s="438">
        <v>29</v>
      </c>
      <c r="H161" s="438"/>
      <c r="I161" s="428"/>
    </row>
    <row r="162" spans="1:9">
      <c r="A162" s="546" t="s">
        <v>338</v>
      </c>
      <c r="B162" s="559" t="s">
        <v>1008</v>
      </c>
      <c r="C162" s="832">
        <f t="shared" si="0"/>
        <v>0.16216216216216217</v>
      </c>
      <c r="D162" s="832">
        <f t="shared" si="1"/>
        <v>0.14864864864864866</v>
      </c>
      <c r="E162" s="833" t="s">
        <v>1125</v>
      </c>
      <c r="F162" s="438">
        <v>12</v>
      </c>
      <c r="G162" s="438">
        <v>11</v>
      </c>
      <c r="H162" s="438"/>
      <c r="I162" s="428"/>
    </row>
    <row r="163" spans="1:9">
      <c r="A163" s="546" t="s">
        <v>338</v>
      </c>
      <c r="B163" s="559" t="s">
        <v>1009</v>
      </c>
      <c r="C163" s="832">
        <f t="shared" si="0"/>
        <v>4.0540540540540543E-2</v>
      </c>
      <c r="D163" s="832">
        <f t="shared" si="1"/>
        <v>4.0540540540540543E-2</v>
      </c>
      <c r="E163" s="833" t="s">
        <v>1125</v>
      </c>
      <c r="F163" s="438">
        <v>3</v>
      </c>
      <c r="G163" s="438">
        <v>3</v>
      </c>
      <c r="H163" s="438"/>
      <c r="I163" s="428"/>
    </row>
    <row r="164" spans="1:9">
      <c r="A164" s="546" t="s">
        <v>338</v>
      </c>
      <c r="B164" s="559" t="s">
        <v>1010</v>
      </c>
      <c r="C164" s="832">
        <f t="shared" si="0"/>
        <v>0</v>
      </c>
      <c r="D164" s="832">
        <f t="shared" si="1"/>
        <v>0</v>
      </c>
      <c r="E164" s="833" t="s">
        <v>1125</v>
      </c>
      <c r="F164" s="438">
        <v>0</v>
      </c>
      <c r="G164" s="438">
        <v>0</v>
      </c>
      <c r="H164" s="438"/>
      <c r="I164" s="428"/>
    </row>
    <row r="165" spans="1:9">
      <c r="A165" s="643"/>
      <c r="B165" s="558" t="s">
        <v>412</v>
      </c>
      <c r="C165" s="832">
        <f>SUM(C159:C164)</f>
        <v>1</v>
      </c>
      <c r="D165" s="832">
        <f>SUM(D159:D164)</f>
        <v>1</v>
      </c>
      <c r="E165" s="833" t="s">
        <v>1125</v>
      </c>
      <c r="F165" s="438">
        <v>74</v>
      </c>
      <c r="G165" s="438">
        <v>74</v>
      </c>
      <c r="H165" s="438"/>
      <c r="I165" s="428"/>
    </row>
    <row r="166" spans="1:9">
      <c r="A166" s="546" t="s">
        <v>338</v>
      </c>
      <c r="B166" s="557"/>
      <c r="C166" s="561" t="s">
        <v>837</v>
      </c>
      <c r="D166" s="561" t="s">
        <v>838</v>
      </c>
      <c r="E166" s="561" t="s">
        <v>839</v>
      </c>
      <c r="F166" s="438"/>
      <c r="G166" s="438"/>
      <c r="H166" s="438"/>
      <c r="I166" s="428"/>
    </row>
    <row r="167" spans="1:9">
      <c r="A167" s="546" t="s">
        <v>338</v>
      </c>
      <c r="B167" s="559" t="s">
        <v>1011</v>
      </c>
      <c r="C167" s="834">
        <f>F167/$F$173</f>
        <v>0.14831130690161526</v>
      </c>
      <c r="D167" s="834">
        <f>G167/$G$173</f>
        <v>0.19705882352941176</v>
      </c>
      <c r="E167" s="834">
        <f>H167/$H$173</f>
        <v>0.13843888070692195</v>
      </c>
      <c r="F167" s="438">
        <v>101</v>
      </c>
      <c r="G167" s="438">
        <v>134</v>
      </c>
      <c r="H167" s="438">
        <v>94</v>
      </c>
      <c r="I167" s="428"/>
    </row>
    <row r="168" spans="1:9">
      <c r="A168" s="546" t="s">
        <v>338</v>
      </c>
      <c r="B168" s="559" t="s">
        <v>1012</v>
      </c>
      <c r="C168" s="834">
        <f t="shared" ref="C168:C172" si="2">F168/$F$173</f>
        <v>0.45521292217327458</v>
      </c>
      <c r="D168" s="834">
        <f t="shared" ref="D168:D172" si="3">G168/$G$173</f>
        <v>0.34852941176470587</v>
      </c>
      <c r="E168" s="834">
        <f t="shared" ref="E168:E172" si="4">H168/$H$173</f>
        <v>0.45949926362297494</v>
      </c>
      <c r="F168" s="438">
        <v>310</v>
      </c>
      <c r="G168" s="438">
        <v>237</v>
      </c>
      <c r="H168" s="438">
        <v>312</v>
      </c>
      <c r="I168" s="428"/>
    </row>
    <row r="169" spans="1:9" ht="39.75" customHeight="1">
      <c r="A169" s="546" t="s">
        <v>338</v>
      </c>
      <c r="B169" s="559" t="s">
        <v>1013</v>
      </c>
      <c r="C169" s="834">
        <f t="shared" si="2"/>
        <v>0.3656387665198238</v>
      </c>
      <c r="D169" s="834">
        <f t="shared" si="3"/>
        <v>0.36764705882352944</v>
      </c>
      <c r="E169" s="834">
        <f t="shared" si="4"/>
        <v>0.29749631811487481</v>
      </c>
      <c r="F169" s="438">
        <v>249</v>
      </c>
      <c r="G169" s="438">
        <v>250</v>
      </c>
      <c r="H169" s="438">
        <v>202</v>
      </c>
      <c r="I169" s="428"/>
    </row>
    <row r="170" spans="1:9">
      <c r="A170" s="546" t="s">
        <v>338</v>
      </c>
      <c r="B170" s="564" t="s">
        <v>1014</v>
      </c>
      <c r="C170" s="834">
        <f t="shared" si="2"/>
        <v>3.0837004405286344E-2</v>
      </c>
      <c r="D170" s="834">
        <f t="shared" si="3"/>
        <v>8.38235294117647E-2</v>
      </c>
      <c r="E170" s="834">
        <f t="shared" si="4"/>
        <v>0.10456553755522828</v>
      </c>
      <c r="F170" s="438">
        <v>21</v>
      </c>
      <c r="G170" s="438">
        <v>57</v>
      </c>
      <c r="H170" s="438">
        <v>71</v>
      </c>
      <c r="I170" s="428"/>
    </row>
    <row r="171" spans="1:9" ht="12.75" customHeight="1">
      <c r="A171" s="546" t="s">
        <v>338</v>
      </c>
      <c r="B171" s="564" t="s">
        <v>1015</v>
      </c>
      <c r="C171" s="834">
        <f t="shared" si="2"/>
        <v>0</v>
      </c>
      <c r="D171" s="834">
        <f t="shared" si="3"/>
        <v>2.9411764705882353E-3</v>
      </c>
      <c r="E171" s="834">
        <f t="shared" si="4"/>
        <v>0</v>
      </c>
      <c r="F171" s="438">
        <v>0</v>
      </c>
      <c r="G171" s="438">
        <v>2</v>
      </c>
      <c r="H171" s="438">
        <v>0</v>
      </c>
      <c r="I171" s="428"/>
    </row>
    <row r="172" spans="1:9" ht="12.75" customHeight="1">
      <c r="A172" s="546" t="s">
        <v>338</v>
      </c>
      <c r="B172" s="559" t="s">
        <v>1016</v>
      </c>
      <c r="C172" s="834">
        <f t="shared" si="2"/>
        <v>0</v>
      </c>
      <c r="D172" s="834">
        <f t="shared" si="3"/>
        <v>0</v>
      </c>
      <c r="E172" s="834">
        <f t="shared" si="4"/>
        <v>0</v>
      </c>
      <c r="F172" s="438">
        <v>0</v>
      </c>
      <c r="G172" s="438">
        <v>0</v>
      </c>
      <c r="H172" s="438">
        <v>0</v>
      </c>
      <c r="I172" s="428"/>
    </row>
    <row r="173" spans="1:9" ht="12.75" customHeight="1">
      <c r="A173" s="643"/>
      <c r="B173" s="559" t="s">
        <v>412</v>
      </c>
      <c r="C173" s="832">
        <f>SUM(C167:C172)</f>
        <v>1</v>
      </c>
      <c r="D173" s="832">
        <f>SUM(D167:D172)</f>
        <v>1</v>
      </c>
      <c r="E173" s="832">
        <f>SUM(E167:E172)</f>
        <v>0.99999999999999989</v>
      </c>
      <c r="F173" s="438">
        <v>681</v>
      </c>
      <c r="G173" s="438">
        <v>680</v>
      </c>
      <c r="H173" s="438">
        <v>679</v>
      </c>
      <c r="I173" s="428"/>
    </row>
    <row r="174" spans="1:9" ht="12.75" customHeight="1">
      <c r="A174" s="546" t="s">
        <v>339</v>
      </c>
      <c r="B174" s="1014" t="s">
        <v>693</v>
      </c>
      <c r="C174" s="1014"/>
      <c r="D174" s="1014"/>
      <c r="E174" s="1014"/>
      <c r="F174" s="1014"/>
      <c r="G174" s="428"/>
      <c r="H174" s="428"/>
      <c r="I174" s="428"/>
    </row>
    <row r="175" spans="1:9" ht="26.25" customHeight="1">
      <c r="A175" s="546" t="s">
        <v>339</v>
      </c>
      <c r="B175" s="1022" t="s">
        <v>1017</v>
      </c>
      <c r="C175" s="1022"/>
      <c r="D175" s="1022"/>
      <c r="E175" s="835">
        <f>G175/$G$180</f>
        <v>0.31272727272727274</v>
      </c>
      <c r="F175" s="504"/>
      <c r="G175" s="438">
        <v>172</v>
      </c>
      <c r="H175" s="438"/>
      <c r="I175" s="428"/>
    </row>
    <row r="176" spans="1:9" ht="25.5" customHeight="1">
      <c r="A176" s="546" t="s">
        <v>339</v>
      </c>
      <c r="B176" s="1004" t="s">
        <v>1018</v>
      </c>
      <c r="C176" s="1004"/>
      <c r="D176" s="1004"/>
      <c r="E176" s="835">
        <f t="shared" ref="E176:E179" si="5">G176/$G$180</f>
        <v>0.5509090909090909</v>
      </c>
      <c r="F176" s="504"/>
      <c r="G176" s="438">
        <v>303</v>
      </c>
      <c r="H176" s="438"/>
      <c r="I176" s="428"/>
    </row>
    <row r="177" spans="1:9" ht="38.25" customHeight="1">
      <c r="A177" s="546" t="s">
        <v>339</v>
      </c>
      <c r="B177" s="1004" t="s">
        <v>1019</v>
      </c>
      <c r="C177" s="1004"/>
      <c r="D177" s="1004"/>
      <c r="E177" s="835">
        <f t="shared" si="5"/>
        <v>0.84363636363636363</v>
      </c>
      <c r="F177" s="565" t="s">
        <v>199</v>
      </c>
      <c r="G177" s="438">
        <v>464</v>
      </c>
      <c r="H177" s="438"/>
      <c r="I177" s="428"/>
    </row>
    <row r="178" spans="1:9" ht="12.75" customHeight="1">
      <c r="A178" s="546" t="s">
        <v>339</v>
      </c>
      <c r="B178" s="1004" t="s">
        <v>863</v>
      </c>
      <c r="C178" s="1004"/>
      <c r="D178" s="1004"/>
      <c r="E178" s="835">
        <f t="shared" si="5"/>
        <v>0.15636363636363637</v>
      </c>
      <c r="F178" s="565" t="s">
        <v>200</v>
      </c>
      <c r="G178" s="438">
        <v>86</v>
      </c>
      <c r="H178" s="438"/>
      <c r="I178" s="428"/>
    </row>
    <row r="179" spans="1:9" ht="12.75" customHeight="1">
      <c r="A179" s="546" t="s">
        <v>339</v>
      </c>
      <c r="B179" s="1004" t="s">
        <v>864</v>
      </c>
      <c r="C179" s="1004"/>
      <c r="D179" s="1004"/>
      <c r="E179" s="835">
        <f t="shared" si="5"/>
        <v>4.1818181818181817E-2</v>
      </c>
      <c r="F179" s="504"/>
      <c r="G179" s="438">
        <v>23</v>
      </c>
      <c r="H179" s="438"/>
      <c r="I179" s="428"/>
    </row>
    <row r="180" spans="1:9" ht="12.75" customHeight="1">
      <c r="A180" s="546" t="s">
        <v>339</v>
      </c>
      <c r="B180" s="1007" t="s">
        <v>422</v>
      </c>
      <c r="C180" s="1008"/>
      <c r="D180" s="1008"/>
      <c r="E180" s="1013"/>
      <c r="F180" s="836">
        <f>G180/E20</f>
        <v>0.75653370013755161</v>
      </c>
      <c r="G180" s="521">
        <v>550</v>
      </c>
      <c r="H180" s="438" t="s">
        <v>1126</v>
      </c>
      <c r="I180" s="428"/>
    </row>
    <row r="181" spans="1:9" ht="12.75" customHeight="1">
      <c r="A181" s="643"/>
      <c r="B181" s="428"/>
      <c r="C181" s="428"/>
      <c r="D181" s="428"/>
      <c r="E181" s="428"/>
      <c r="F181" s="435"/>
      <c r="G181" s="428"/>
      <c r="H181" s="428"/>
      <c r="I181" s="428"/>
    </row>
    <row r="182" spans="1:9" ht="12.75" customHeight="1">
      <c r="A182" s="546" t="s">
        <v>340</v>
      </c>
      <c r="B182" s="1014" t="s">
        <v>503</v>
      </c>
      <c r="C182" s="1014"/>
      <c r="D182" s="1014"/>
      <c r="E182" s="1014"/>
      <c r="F182" s="1014"/>
      <c r="G182" s="428"/>
      <c r="H182" s="428"/>
      <c r="I182" s="428"/>
    </row>
    <row r="183" spans="1:9" ht="12.75" customHeight="1">
      <c r="A183" s="546" t="s">
        <v>340</v>
      </c>
      <c r="B183" s="1003" t="s">
        <v>464</v>
      </c>
      <c r="C183" s="1003"/>
      <c r="D183" s="837">
        <f>E183/$E$191</f>
        <v>0.38723404255319149</v>
      </c>
      <c r="E183" s="438">
        <v>273</v>
      </c>
      <c r="F183" s="504"/>
      <c r="G183" s="428"/>
      <c r="H183" s="428"/>
      <c r="I183" s="428"/>
    </row>
    <row r="184" spans="1:9" ht="12.75" customHeight="1">
      <c r="A184" s="546" t="s">
        <v>340</v>
      </c>
      <c r="B184" s="1003" t="s">
        <v>465</v>
      </c>
      <c r="C184" s="1003"/>
      <c r="D184" s="837">
        <f t="shared" ref="D184:D190" si="6">E184/$E$191</f>
        <v>0.2028368794326241</v>
      </c>
      <c r="E184" s="438">
        <v>143</v>
      </c>
      <c r="F184" s="504"/>
      <c r="G184" s="428"/>
      <c r="H184" s="428"/>
      <c r="I184" s="428"/>
    </row>
    <row r="185" spans="1:9" ht="12.75" customHeight="1">
      <c r="A185" s="546" t="s">
        <v>340</v>
      </c>
      <c r="B185" s="1003" t="s">
        <v>466</v>
      </c>
      <c r="C185" s="1003"/>
      <c r="D185" s="837">
        <f t="shared" si="6"/>
        <v>0.14468085106382977</v>
      </c>
      <c r="E185" s="438">
        <v>102</v>
      </c>
      <c r="F185" s="504"/>
      <c r="G185" s="428"/>
      <c r="H185" s="428"/>
      <c r="I185" s="428"/>
    </row>
    <row r="186" spans="1:9" ht="12.75" customHeight="1">
      <c r="A186" s="546" t="s">
        <v>340</v>
      </c>
      <c r="B186" s="1003" t="s">
        <v>467</v>
      </c>
      <c r="C186" s="1003"/>
      <c r="D186" s="837">
        <f t="shared" si="6"/>
        <v>0.11631205673758865</v>
      </c>
      <c r="E186" s="438">
        <v>82</v>
      </c>
      <c r="F186" s="504"/>
      <c r="G186" s="428"/>
      <c r="H186" s="428"/>
      <c r="I186" s="428"/>
    </row>
    <row r="187" spans="1:9" ht="12.75" customHeight="1">
      <c r="A187" s="546" t="s">
        <v>340</v>
      </c>
      <c r="B187" s="1003" t="s">
        <v>468</v>
      </c>
      <c r="C187" s="1003"/>
      <c r="D187" s="837">
        <f t="shared" si="6"/>
        <v>0.11063829787234042</v>
      </c>
      <c r="E187" s="438">
        <v>78</v>
      </c>
      <c r="F187" s="504"/>
      <c r="G187" s="428"/>
      <c r="H187" s="428"/>
      <c r="I187" s="428"/>
    </row>
    <row r="188" spans="1:9" s="180" customFormat="1" ht="31.5" customHeight="1">
      <c r="A188" s="546" t="s">
        <v>340</v>
      </c>
      <c r="B188" s="1003" t="s">
        <v>469</v>
      </c>
      <c r="C188" s="1003"/>
      <c r="D188" s="837">
        <f t="shared" si="6"/>
        <v>3.1205673758865248E-2</v>
      </c>
      <c r="E188" s="438">
        <v>22</v>
      </c>
      <c r="F188" s="504"/>
      <c r="G188" s="428"/>
      <c r="H188" s="428"/>
      <c r="I188" s="428"/>
    </row>
    <row r="189" spans="1:9" ht="27" customHeight="1">
      <c r="A189" s="546" t="s">
        <v>340</v>
      </c>
      <c r="B189" s="1004" t="s">
        <v>865</v>
      </c>
      <c r="C189" s="1004"/>
      <c r="D189" s="837">
        <f t="shared" si="6"/>
        <v>7.0921985815602835E-3</v>
      </c>
      <c r="E189" s="438">
        <v>5</v>
      </c>
      <c r="F189" s="504"/>
      <c r="G189" s="428"/>
      <c r="H189" s="428"/>
      <c r="I189" s="428"/>
    </row>
    <row r="190" spans="1:9" ht="24.75" customHeight="1">
      <c r="A190" s="546" t="s">
        <v>340</v>
      </c>
      <c r="B190" s="1004" t="s">
        <v>866</v>
      </c>
      <c r="C190" s="1004"/>
      <c r="D190" s="837">
        <f t="shared" si="6"/>
        <v>0</v>
      </c>
      <c r="E190" s="438">
        <v>0</v>
      </c>
      <c r="F190" s="504"/>
      <c r="G190" s="428"/>
      <c r="H190" s="428"/>
      <c r="I190" s="428"/>
    </row>
    <row r="191" spans="1:9">
      <c r="A191" s="643"/>
      <c r="B191" s="1005" t="s">
        <v>412</v>
      </c>
      <c r="C191" s="1006"/>
      <c r="D191" s="837">
        <f>SUM(D183:D190)</f>
        <v>0.99999999999999989</v>
      </c>
      <c r="E191" s="438">
        <f>SUM(E183:E190)</f>
        <v>705</v>
      </c>
      <c r="F191" s="523"/>
      <c r="G191" s="428"/>
      <c r="H191" s="428"/>
      <c r="I191" s="428"/>
    </row>
    <row r="192" spans="1:9">
      <c r="A192" s="706"/>
      <c r="B192" s="523"/>
      <c r="C192" s="523"/>
      <c r="D192" s="523"/>
      <c r="E192" s="523"/>
      <c r="F192" s="523"/>
      <c r="G192" s="523"/>
      <c r="H192" s="523"/>
      <c r="I192" s="523"/>
    </row>
    <row r="193" spans="1:9" ht="12.75" customHeight="1">
      <c r="A193" s="707" t="s">
        <v>341</v>
      </c>
      <c r="B193" s="1007" t="s">
        <v>504</v>
      </c>
      <c r="C193" s="1008"/>
      <c r="D193" s="1009"/>
      <c r="E193" s="838">
        <v>3.4952179999999999</v>
      </c>
      <c r="F193" s="524"/>
      <c r="G193" s="523"/>
      <c r="H193" s="523"/>
      <c r="I193" s="523"/>
    </row>
    <row r="194" spans="1:9" ht="12.75" customHeight="1">
      <c r="A194" s="546" t="s">
        <v>341</v>
      </c>
      <c r="B194" s="1010" t="s">
        <v>557</v>
      </c>
      <c r="C194" s="1010"/>
      <c r="D194" s="1010"/>
      <c r="E194" s="839">
        <f>F194/E20</f>
        <v>0.96973865199449794</v>
      </c>
      <c r="F194" s="525">
        <v>705</v>
      </c>
      <c r="G194" s="438" t="s">
        <v>1126</v>
      </c>
      <c r="H194" s="428"/>
      <c r="I194" s="428"/>
    </row>
    <row r="195" spans="1:9">
      <c r="A195" s="427"/>
      <c r="B195" s="426"/>
      <c r="C195" s="426"/>
      <c r="D195" s="426"/>
      <c r="E195" s="426"/>
      <c r="F195" s="444"/>
      <c r="G195" s="426"/>
      <c r="H195" s="426"/>
      <c r="I195" s="426"/>
    </row>
    <row r="196" spans="1:9" ht="15.75">
      <c r="A196" s="427"/>
      <c r="B196" s="429" t="s">
        <v>867</v>
      </c>
      <c r="C196" s="426"/>
      <c r="D196" s="426"/>
      <c r="E196" s="426"/>
      <c r="F196" s="444"/>
      <c r="G196" s="426"/>
      <c r="H196" s="426"/>
      <c r="I196" s="426"/>
    </row>
    <row r="197" spans="1:9">
      <c r="A197" s="439" t="s">
        <v>342</v>
      </c>
      <c r="B197" s="446" t="s">
        <v>868</v>
      </c>
      <c r="C197" s="426"/>
      <c r="D197" s="426"/>
      <c r="E197" s="426"/>
      <c r="F197" s="444"/>
      <c r="G197" s="426"/>
      <c r="H197" s="426"/>
      <c r="I197" s="426"/>
    </row>
    <row r="198" spans="1:9">
      <c r="A198" s="439" t="s">
        <v>342</v>
      </c>
      <c r="B198" s="821"/>
      <c r="C198" s="804" t="s">
        <v>197</v>
      </c>
      <c r="D198" s="804" t="s">
        <v>198</v>
      </c>
      <c r="E198" s="802"/>
      <c r="F198" s="802"/>
      <c r="G198" s="811"/>
      <c r="H198" s="426"/>
      <c r="I198" s="426"/>
    </row>
    <row r="199" spans="1:9" ht="12.75" customHeight="1">
      <c r="A199" s="439" t="s">
        <v>342</v>
      </c>
      <c r="B199" s="631" t="s">
        <v>869</v>
      </c>
      <c r="C199" s="804"/>
      <c r="D199" s="804" t="s">
        <v>1083</v>
      </c>
      <c r="E199" s="799"/>
      <c r="F199" s="803"/>
      <c r="G199" s="799"/>
      <c r="H199" s="474"/>
      <c r="I199" s="426"/>
    </row>
    <row r="200" spans="1:9" ht="27" customHeight="1">
      <c r="A200" s="439" t="s">
        <v>342</v>
      </c>
      <c r="B200" s="806" t="s">
        <v>870</v>
      </c>
      <c r="C200" s="840"/>
      <c r="D200" s="799"/>
      <c r="E200" s="799"/>
      <c r="F200" s="841"/>
      <c r="G200" s="799"/>
      <c r="H200" s="426"/>
      <c r="I200" s="426"/>
    </row>
    <row r="201" spans="1:9">
      <c r="A201" s="439" t="s">
        <v>342</v>
      </c>
      <c r="B201" s="821"/>
      <c r="C201" s="804" t="s">
        <v>197</v>
      </c>
      <c r="D201" s="804" t="s">
        <v>198</v>
      </c>
      <c r="E201" s="802"/>
      <c r="F201" s="802"/>
      <c r="G201" s="811"/>
      <c r="H201" s="426"/>
      <c r="I201" s="426"/>
    </row>
    <row r="202" spans="1:9" ht="25.5">
      <c r="A202" s="439" t="s">
        <v>342</v>
      </c>
      <c r="B202" s="631" t="s">
        <v>871</v>
      </c>
      <c r="C202" s="804" t="s">
        <v>1153</v>
      </c>
      <c r="D202" s="804" t="s">
        <v>1153</v>
      </c>
      <c r="E202" s="799"/>
      <c r="F202" s="803"/>
      <c r="G202" s="799"/>
      <c r="H202" s="474"/>
      <c r="I202" s="426"/>
    </row>
    <row r="203" spans="1:9">
      <c r="A203" s="439"/>
      <c r="B203" s="640"/>
      <c r="C203" s="842"/>
      <c r="D203" s="842"/>
      <c r="E203" s="799"/>
      <c r="F203" s="803"/>
      <c r="G203" s="799"/>
      <c r="H203" s="426"/>
      <c r="I203" s="426"/>
    </row>
    <row r="204" spans="1:9" ht="12.75" customHeight="1">
      <c r="A204" s="439" t="s">
        <v>342</v>
      </c>
      <c r="B204" s="1011" t="s">
        <v>470</v>
      </c>
      <c r="C204" s="1012"/>
      <c r="D204" s="1012"/>
      <c r="E204" s="799"/>
      <c r="F204" s="803"/>
      <c r="G204" s="799"/>
      <c r="H204" s="426"/>
      <c r="I204" s="426"/>
    </row>
    <row r="205" spans="1:9">
      <c r="A205" s="439" t="s">
        <v>342</v>
      </c>
      <c r="B205" s="816" t="s">
        <v>471</v>
      </c>
      <c r="C205" s="815" t="s">
        <v>1153</v>
      </c>
      <c r="D205" s="842"/>
      <c r="E205" s="799"/>
      <c r="F205" s="803"/>
      <c r="G205" s="799"/>
      <c r="H205" s="426"/>
      <c r="I205" s="426"/>
    </row>
    <row r="206" spans="1:9">
      <c r="A206" s="439" t="s">
        <v>342</v>
      </c>
      <c r="B206" s="816" t="s">
        <v>472</v>
      </c>
      <c r="C206" s="815" t="s">
        <v>1153</v>
      </c>
      <c r="D206" s="842"/>
      <c r="E206" s="799"/>
      <c r="F206" s="803"/>
      <c r="G206" s="799"/>
      <c r="H206" s="426"/>
      <c r="I206" s="426"/>
    </row>
    <row r="207" spans="1:9">
      <c r="A207" s="439" t="s">
        <v>342</v>
      </c>
      <c r="B207" s="816" t="s">
        <v>473</v>
      </c>
      <c r="C207" s="815" t="s">
        <v>1153</v>
      </c>
      <c r="D207" s="842"/>
      <c r="E207" s="799"/>
      <c r="F207" s="803"/>
      <c r="G207" s="799"/>
      <c r="H207" s="426"/>
      <c r="I207" s="426"/>
    </row>
    <row r="208" spans="1:9">
      <c r="A208" s="427"/>
      <c r="B208" s="640"/>
      <c r="C208" s="842"/>
      <c r="D208" s="842"/>
      <c r="E208" s="799"/>
      <c r="F208" s="803"/>
      <c r="G208" s="799"/>
      <c r="H208" s="426"/>
      <c r="I208" s="426"/>
    </row>
    <row r="209" spans="1:9">
      <c r="A209" s="439" t="s">
        <v>342</v>
      </c>
      <c r="B209" s="821"/>
      <c r="C209" s="804" t="s">
        <v>197</v>
      </c>
      <c r="D209" s="804" t="s">
        <v>198</v>
      </c>
      <c r="E209" s="799"/>
      <c r="F209" s="803"/>
      <c r="G209" s="799"/>
      <c r="H209" s="426"/>
      <c r="I209" s="426"/>
    </row>
    <row r="210" spans="1:9" ht="38.25">
      <c r="A210" s="439" t="s">
        <v>342</v>
      </c>
      <c r="B210" s="816" t="s">
        <v>474</v>
      </c>
      <c r="C210" s="804" t="s">
        <v>1153</v>
      </c>
      <c r="D210" s="804" t="s">
        <v>1153</v>
      </c>
      <c r="E210" s="799"/>
      <c r="F210" s="803"/>
      <c r="G210" s="799"/>
      <c r="H210" s="426"/>
      <c r="I210" s="426"/>
    </row>
    <row r="211" spans="1:9">
      <c r="A211" s="427"/>
      <c r="B211" s="799"/>
      <c r="C211" s="799"/>
      <c r="D211" s="799"/>
      <c r="E211" s="799"/>
      <c r="F211" s="807"/>
      <c r="G211" s="799"/>
      <c r="H211" s="426"/>
      <c r="I211" s="426"/>
    </row>
    <row r="212" spans="1:9">
      <c r="A212" s="439" t="s">
        <v>343</v>
      </c>
      <c r="B212" s="446" t="s">
        <v>872</v>
      </c>
      <c r="C212" s="799"/>
      <c r="D212" s="799"/>
      <c r="E212" s="799"/>
      <c r="F212" s="807"/>
      <c r="G212" s="799"/>
      <c r="H212" s="426"/>
      <c r="I212" s="426"/>
    </row>
    <row r="213" spans="1:9">
      <c r="A213" s="439" t="s">
        <v>343</v>
      </c>
      <c r="B213" s="821"/>
      <c r="C213" s="804" t="s">
        <v>197</v>
      </c>
      <c r="D213" s="804" t="s">
        <v>198</v>
      </c>
      <c r="E213" s="802"/>
      <c r="F213" s="802"/>
      <c r="G213" s="811"/>
      <c r="H213" s="426"/>
      <c r="I213" s="426"/>
    </row>
    <row r="214" spans="1:9" ht="12.75" customHeight="1">
      <c r="A214" s="439" t="s">
        <v>343</v>
      </c>
      <c r="B214" s="631" t="s">
        <v>873</v>
      </c>
      <c r="C214" s="806"/>
      <c r="D214" s="806" t="s">
        <v>1083</v>
      </c>
      <c r="E214" s="799"/>
      <c r="F214" s="803"/>
      <c r="G214" s="799"/>
      <c r="H214" s="474"/>
      <c r="I214" s="426"/>
    </row>
    <row r="215" spans="1:9" ht="28.5" customHeight="1">
      <c r="A215" s="439" t="s">
        <v>343</v>
      </c>
      <c r="B215" s="806" t="s">
        <v>558</v>
      </c>
      <c r="C215" s="843"/>
      <c r="D215" s="799"/>
      <c r="E215" s="799"/>
      <c r="F215" s="807"/>
      <c r="G215" s="799"/>
      <c r="H215" s="426"/>
      <c r="I215" s="426"/>
    </row>
    <row r="216" spans="1:9">
      <c r="A216" s="439" t="s">
        <v>343</v>
      </c>
      <c r="B216" s="806" t="s">
        <v>559</v>
      </c>
      <c r="C216" s="843">
        <v>39873</v>
      </c>
      <c r="D216" s="799"/>
      <c r="E216" s="799"/>
      <c r="F216" s="807"/>
      <c r="G216" s="799"/>
      <c r="H216" s="426"/>
      <c r="I216" s="426"/>
    </row>
    <row r="217" spans="1:9">
      <c r="A217" s="427"/>
      <c r="B217" s="538"/>
      <c r="C217" s="799"/>
      <c r="D217" s="799"/>
      <c r="E217" s="799"/>
      <c r="F217" s="807"/>
      <c r="G217" s="799"/>
      <c r="H217" s="426"/>
      <c r="I217" s="426"/>
    </row>
    <row r="218" spans="1:9">
      <c r="A218" s="439" t="s">
        <v>344</v>
      </c>
      <c r="B218" s="997"/>
      <c r="C218" s="998"/>
      <c r="D218" s="999"/>
      <c r="E218" s="804" t="s">
        <v>197</v>
      </c>
      <c r="F218" s="804" t="s">
        <v>198</v>
      </c>
      <c r="G218" s="811"/>
      <c r="H218" s="426"/>
      <c r="I218" s="426"/>
    </row>
    <row r="219" spans="1:9" ht="12.75" customHeight="1">
      <c r="A219" s="439" t="s">
        <v>344</v>
      </c>
      <c r="B219" s="1079" t="s">
        <v>475</v>
      </c>
      <c r="C219" s="1080"/>
      <c r="D219" s="1081"/>
      <c r="E219" s="804" t="s">
        <v>1083</v>
      </c>
      <c r="F219" s="804"/>
      <c r="G219" s="799"/>
      <c r="H219" s="474"/>
      <c r="I219" s="426"/>
    </row>
    <row r="220" spans="1:9">
      <c r="A220" s="427"/>
      <c r="B220" s="799"/>
      <c r="C220" s="799"/>
      <c r="D220" s="799"/>
      <c r="E220" s="799"/>
      <c r="F220" s="807"/>
      <c r="G220" s="799"/>
      <c r="H220" s="426"/>
      <c r="I220" s="426"/>
    </row>
    <row r="221" spans="1:9">
      <c r="A221" s="439" t="s">
        <v>345</v>
      </c>
      <c r="B221" s="446" t="s">
        <v>1171</v>
      </c>
      <c r="C221" s="799"/>
      <c r="D221" s="799"/>
      <c r="E221" s="799"/>
      <c r="F221" s="807"/>
      <c r="G221" s="799"/>
      <c r="H221" s="426"/>
      <c r="I221" s="426"/>
    </row>
    <row r="222" spans="1:9" ht="25.5">
      <c r="A222" s="439" t="s">
        <v>345</v>
      </c>
      <c r="B222" s="631" t="s">
        <v>561</v>
      </c>
      <c r="C222" s="844">
        <v>40087</v>
      </c>
      <c r="D222" s="809"/>
      <c r="E222" s="807"/>
      <c r="F222" s="807"/>
      <c r="G222" s="799"/>
      <c r="H222" s="426"/>
      <c r="I222" s="426"/>
    </row>
    <row r="223" spans="1:9">
      <c r="A223" s="439" t="s">
        <v>345</v>
      </c>
      <c r="B223" s="806" t="s">
        <v>562</v>
      </c>
      <c r="C223" s="844"/>
      <c r="D223" s="809"/>
      <c r="E223" s="807"/>
      <c r="F223" s="807"/>
      <c r="G223" s="799"/>
      <c r="H223" s="426"/>
      <c r="I223" s="426"/>
    </row>
    <row r="224" spans="1:9">
      <c r="A224" s="439" t="s">
        <v>345</v>
      </c>
      <c r="B224" s="845" t="s">
        <v>563</v>
      </c>
      <c r="C224" s="846"/>
      <c r="D224" s="809"/>
      <c r="E224" s="807"/>
      <c r="F224" s="807"/>
      <c r="G224" s="799"/>
      <c r="H224" s="426"/>
      <c r="I224" s="426"/>
    </row>
    <row r="225" spans="1:9">
      <c r="A225" s="439"/>
      <c r="B225" s="847"/>
      <c r="C225" s="848"/>
      <c r="D225" s="809"/>
      <c r="E225" s="807"/>
      <c r="F225" s="807"/>
      <c r="G225" s="799"/>
      <c r="H225" s="426"/>
      <c r="I225" s="426"/>
    </row>
    <row r="226" spans="1:9">
      <c r="A226" s="427"/>
      <c r="B226" s="807"/>
      <c r="C226" s="807"/>
      <c r="D226" s="807"/>
      <c r="E226" s="807"/>
      <c r="F226" s="807"/>
      <c r="G226" s="799"/>
      <c r="H226" s="426"/>
      <c r="I226" s="426"/>
    </row>
    <row r="227" spans="1:9">
      <c r="A227" s="439" t="s">
        <v>346</v>
      </c>
      <c r="B227" s="446" t="s">
        <v>423</v>
      </c>
      <c r="C227" s="799"/>
      <c r="D227" s="799"/>
      <c r="E227" s="799"/>
      <c r="F227" s="807"/>
      <c r="G227" s="799"/>
      <c r="H227" s="426"/>
      <c r="I227" s="426"/>
    </row>
    <row r="228" spans="1:9">
      <c r="A228" s="439" t="s">
        <v>346</v>
      </c>
      <c r="B228" s="631" t="s">
        <v>924</v>
      </c>
      <c r="C228" s="843">
        <v>39934</v>
      </c>
      <c r="D228" s="799"/>
      <c r="E228" s="799"/>
      <c r="F228" s="807"/>
      <c r="G228" s="799"/>
      <c r="H228" s="426"/>
      <c r="I228" s="426"/>
    </row>
    <row r="229" spans="1:9">
      <c r="A229" s="439" t="s">
        <v>346</v>
      </c>
      <c r="B229" s="631" t="s">
        <v>925</v>
      </c>
      <c r="C229" s="849"/>
      <c r="D229" s="799"/>
      <c r="E229" s="799"/>
      <c r="F229" s="807"/>
      <c r="G229" s="799"/>
      <c r="H229" s="426"/>
      <c r="I229" s="426"/>
    </row>
    <row r="230" spans="1:9" ht="38.25">
      <c r="A230" s="439" t="s">
        <v>346</v>
      </c>
      <c r="B230" s="631" t="s">
        <v>926</v>
      </c>
      <c r="C230" s="850" t="s">
        <v>1153</v>
      </c>
      <c r="D230" s="799"/>
      <c r="E230" s="799"/>
      <c r="F230" s="807"/>
      <c r="G230" s="799"/>
      <c r="H230" s="426"/>
      <c r="I230" s="426"/>
    </row>
    <row r="231" spans="1:9">
      <c r="A231" s="439" t="s">
        <v>346</v>
      </c>
      <c r="B231" s="845" t="s">
        <v>563</v>
      </c>
      <c r="C231" s="846"/>
      <c r="D231" s="799"/>
      <c r="E231" s="799"/>
      <c r="F231" s="807"/>
      <c r="G231" s="799"/>
      <c r="H231" s="426"/>
      <c r="I231" s="426"/>
    </row>
    <row r="232" spans="1:9">
      <c r="A232" s="439"/>
      <c r="B232" s="809"/>
      <c r="C232" s="851"/>
      <c r="D232" s="799"/>
      <c r="E232" s="799"/>
      <c r="F232" s="807"/>
      <c r="G232" s="799"/>
      <c r="H232" s="426"/>
      <c r="I232" s="426"/>
    </row>
    <row r="233" spans="1:9">
      <c r="A233" s="439" t="s">
        <v>346</v>
      </c>
      <c r="B233" s="1082" t="s">
        <v>156</v>
      </c>
      <c r="C233" s="1083"/>
      <c r="D233" s="843" t="s">
        <v>1153</v>
      </c>
      <c r="E233" s="799"/>
      <c r="F233" s="807"/>
      <c r="G233" s="799"/>
      <c r="H233" s="426"/>
      <c r="I233" s="426"/>
    </row>
    <row r="234" spans="1:9">
      <c r="A234" s="439" t="s">
        <v>346</v>
      </c>
      <c r="B234" s="1082" t="s">
        <v>1154</v>
      </c>
      <c r="C234" s="1083"/>
      <c r="D234" s="843"/>
      <c r="E234" s="799"/>
      <c r="F234" s="807"/>
      <c r="G234" s="799"/>
      <c r="H234" s="426"/>
      <c r="I234" s="426"/>
    </row>
    <row r="235" spans="1:9">
      <c r="A235" s="439" t="s">
        <v>346</v>
      </c>
      <c r="B235" s="1082" t="s">
        <v>477</v>
      </c>
      <c r="C235" s="1083"/>
      <c r="D235" s="799"/>
      <c r="E235" s="799"/>
      <c r="F235" s="807"/>
      <c r="G235" s="799"/>
      <c r="H235" s="426"/>
      <c r="I235" s="426"/>
    </row>
    <row r="236" spans="1:9">
      <c r="A236" s="439" t="s">
        <v>346</v>
      </c>
      <c r="B236" s="852" t="s">
        <v>478</v>
      </c>
      <c r="C236" s="843" t="s">
        <v>1155</v>
      </c>
      <c r="D236" s="799"/>
      <c r="E236" s="799"/>
      <c r="F236" s="807"/>
      <c r="G236" s="799"/>
      <c r="H236" s="426"/>
      <c r="I236" s="426"/>
    </row>
    <row r="237" spans="1:9" ht="29.25" customHeight="1">
      <c r="A237" s="439" t="s">
        <v>346</v>
      </c>
      <c r="B237" s="852" t="s">
        <v>479</v>
      </c>
      <c r="C237" s="843"/>
      <c r="D237" s="799"/>
      <c r="E237" s="799"/>
      <c r="F237" s="807"/>
      <c r="G237" s="799"/>
      <c r="H237" s="426"/>
      <c r="I237" s="426"/>
    </row>
    <row r="238" spans="1:9">
      <c r="A238" s="439" t="s">
        <v>346</v>
      </c>
      <c r="B238" s="853" t="s">
        <v>480</v>
      </c>
      <c r="C238" s="843" t="s">
        <v>1156</v>
      </c>
      <c r="D238" s="807"/>
      <c r="E238" s="807"/>
      <c r="F238" s="807"/>
      <c r="G238" s="799"/>
      <c r="H238" s="426"/>
      <c r="I238" s="426"/>
    </row>
    <row r="239" spans="1:9">
      <c r="A239" s="427"/>
      <c r="B239" s="799"/>
      <c r="C239" s="799"/>
      <c r="D239" s="799"/>
      <c r="E239" s="799"/>
      <c r="F239" s="807"/>
      <c r="G239" s="799"/>
      <c r="H239" s="426"/>
      <c r="I239" s="426"/>
    </row>
    <row r="240" spans="1:9">
      <c r="A240" s="439" t="s">
        <v>347</v>
      </c>
      <c r="B240" s="446" t="s">
        <v>874</v>
      </c>
      <c r="C240" s="799"/>
      <c r="D240" s="799"/>
      <c r="E240" s="799"/>
      <c r="F240" s="807"/>
      <c r="G240" s="799"/>
      <c r="H240" s="426"/>
      <c r="I240" s="426"/>
    </row>
    <row r="241" spans="1:9">
      <c r="A241" s="439" t="s">
        <v>347</v>
      </c>
      <c r="B241" s="997"/>
      <c r="C241" s="998"/>
      <c r="D241" s="999"/>
      <c r="E241" s="804" t="s">
        <v>197</v>
      </c>
      <c r="F241" s="804" t="s">
        <v>198</v>
      </c>
      <c r="G241" s="799"/>
      <c r="H241" s="426"/>
      <c r="I241" s="426"/>
    </row>
    <row r="242" spans="1:9" ht="45.75" customHeight="1">
      <c r="A242" s="439" t="s">
        <v>347</v>
      </c>
      <c r="B242" s="1000" t="s">
        <v>875</v>
      </c>
      <c r="C242" s="1001"/>
      <c r="D242" s="1002"/>
      <c r="E242" s="804" t="s">
        <v>1083</v>
      </c>
      <c r="F242" s="804"/>
      <c r="G242" s="799"/>
      <c r="H242" s="426"/>
      <c r="I242" s="426"/>
    </row>
    <row r="243" spans="1:9" ht="40.5" customHeight="1">
      <c r="A243" s="439" t="s">
        <v>347</v>
      </c>
      <c r="B243" s="1084" t="s">
        <v>876</v>
      </c>
      <c r="C243" s="1084"/>
      <c r="D243" s="828" t="s">
        <v>1157</v>
      </c>
      <c r="E243" s="799"/>
      <c r="F243" s="803"/>
      <c r="G243" s="799"/>
      <c r="H243" s="426"/>
      <c r="I243" s="426"/>
    </row>
    <row r="244" spans="1:9">
      <c r="A244" s="427"/>
      <c r="B244" s="799"/>
      <c r="C244" s="799"/>
      <c r="D244" s="799"/>
      <c r="E244" s="799"/>
      <c r="F244" s="807"/>
      <c r="G244" s="799"/>
      <c r="H244" s="426"/>
      <c r="I244" s="426"/>
    </row>
    <row r="245" spans="1:9">
      <c r="A245" s="439" t="s">
        <v>348</v>
      </c>
      <c r="B245" s="446" t="s">
        <v>877</v>
      </c>
      <c r="C245" s="799"/>
      <c r="D245" s="799"/>
      <c r="E245" s="799"/>
      <c r="F245" s="807"/>
      <c r="G245" s="799"/>
      <c r="H245" s="426"/>
      <c r="I245" s="426"/>
    </row>
    <row r="246" spans="1:9">
      <c r="A246" s="439" t="s">
        <v>348</v>
      </c>
      <c r="B246" s="997"/>
      <c r="C246" s="998"/>
      <c r="D246" s="999"/>
      <c r="E246" s="804" t="s">
        <v>197</v>
      </c>
      <c r="F246" s="804" t="s">
        <v>198</v>
      </c>
      <c r="G246" s="799"/>
      <c r="H246" s="426"/>
      <c r="I246" s="426"/>
    </row>
    <row r="247" spans="1:9" ht="12.75" customHeight="1">
      <c r="A247" s="439" t="s">
        <v>348</v>
      </c>
      <c r="B247" s="1000" t="s">
        <v>729</v>
      </c>
      <c r="C247" s="1001"/>
      <c r="D247" s="1002"/>
      <c r="E247" s="804"/>
      <c r="F247" s="804" t="s">
        <v>1083</v>
      </c>
      <c r="G247" s="799"/>
      <c r="H247" s="426"/>
      <c r="I247" s="426"/>
    </row>
    <row r="248" spans="1:9">
      <c r="A248" s="427"/>
      <c r="B248" s="799"/>
      <c r="C248" s="799"/>
      <c r="D248" s="799"/>
      <c r="E248" s="799"/>
      <c r="F248" s="807"/>
      <c r="G248" s="799"/>
      <c r="H248" s="426"/>
      <c r="I248" s="426"/>
    </row>
    <row r="249" spans="1:9" ht="65.25" customHeight="1">
      <c r="A249" s="439" t="s">
        <v>349</v>
      </c>
      <c r="B249" s="537" t="s">
        <v>424</v>
      </c>
      <c r="C249" s="1085" t="s">
        <v>153</v>
      </c>
      <c r="D249" s="1086"/>
      <c r="E249" s="538" t="s">
        <v>1036</v>
      </c>
      <c r="F249" s="807"/>
      <c r="G249" s="799"/>
      <c r="H249" s="426"/>
      <c r="I249" s="426"/>
    </row>
    <row r="250" spans="1:9" ht="12.75" customHeight="1">
      <c r="A250" s="427"/>
      <c r="B250" s="799"/>
      <c r="C250" s="799"/>
      <c r="D250" s="799"/>
      <c r="E250" s="799"/>
      <c r="F250" s="807"/>
      <c r="G250" s="799"/>
      <c r="H250" s="426"/>
      <c r="I250" s="426"/>
    </row>
    <row r="251" spans="1:9" ht="12.75" customHeight="1">
      <c r="A251" s="427"/>
      <c r="B251" s="429" t="s">
        <v>878</v>
      </c>
      <c r="C251" s="799"/>
      <c r="D251" s="799"/>
      <c r="E251" s="799"/>
      <c r="F251" s="807"/>
      <c r="G251" s="799"/>
      <c r="H251" s="426"/>
      <c r="I251" s="426"/>
    </row>
    <row r="252" spans="1:9" ht="12.75" customHeight="1">
      <c r="A252" s="439" t="s">
        <v>350</v>
      </c>
      <c r="B252" s="446" t="s">
        <v>201</v>
      </c>
      <c r="C252" s="799"/>
      <c r="D252" s="799"/>
      <c r="E252" s="799"/>
      <c r="F252" s="807"/>
      <c r="G252" s="799"/>
      <c r="H252" s="426"/>
      <c r="I252" s="426"/>
    </row>
    <row r="253" spans="1:9" ht="12.75" customHeight="1">
      <c r="A253" s="439" t="s">
        <v>350</v>
      </c>
      <c r="B253" s="997"/>
      <c r="C253" s="998"/>
      <c r="D253" s="999"/>
      <c r="E253" s="804" t="s">
        <v>197</v>
      </c>
      <c r="F253" s="804" t="s">
        <v>198</v>
      </c>
      <c r="G253" s="799"/>
      <c r="H253" s="426"/>
      <c r="I253" s="426"/>
    </row>
    <row r="254" spans="1:9" ht="12.75" customHeight="1">
      <c r="A254" s="439" t="s">
        <v>350</v>
      </c>
      <c r="B254" s="1000" t="s">
        <v>202</v>
      </c>
      <c r="C254" s="1001"/>
      <c r="D254" s="1002"/>
      <c r="E254" s="804"/>
      <c r="F254" s="804" t="s">
        <v>1083</v>
      </c>
      <c r="G254" s="799"/>
      <c r="H254" s="426"/>
      <c r="I254" s="426"/>
    </row>
    <row r="255" spans="1:9" ht="12.75" customHeight="1">
      <c r="A255" s="439" t="s">
        <v>350</v>
      </c>
      <c r="B255" s="991" t="s">
        <v>203</v>
      </c>
      <c r="C255" s="991"/>
      <c r="D255" s="991"/>
      <c r="E255" s="842"/>
      <c r="F255" s="842"/>
      <c r="G255" s="799"/>
      <c r="H255" s="426"/>
      <c r="I255" s="426"/>
    </row>
    <row r="256" spans="1:9" ht="12.75" customHeight="1">
      <c r="A256" s="439" t="s">
        <v>350</v>
      </c>
      <c r="B256" s="1020" t="s">
        <v>204</v>
      </c>
      <c r="C256" s="1020"/>
      <c r="D256" s="1020"/>
      <c r="E256" s="843" t="s">
        <v>1152</v>
      </c>
      <c r="F256" s="842"/>
      <c r="G256" s="799"/>
      <c r="H256" s="426"/>
      <c r="I256" s="426"/>
    </row>
    <row r="257" spans="1:9" ht="12.75" customHeight="1">
      <c r="A257" s="439" t="s">
        <v>350</v>
      </c>
      <c r="B257" s="1020" t="s">
        <v>205</v>
      </c>
      <c r="C257" s="1020"/>
      <c r="D257" s="1020"/>
      <c r="E257" s="843" t="s">
        <v>1152</v>
      </c>
      <c r="F257" s="842"/>
      <c r="G257" s="799"/>
      <c r="H257" s="426"/>
      <c r="I257" s="426"/>
    </row>
    <row r="258" spans="1:9" ht="12.75" customHeight="1">
      <c r="A258" s="439" t="s">
        <v>350</v>
      </c>
      <c r="B258" s="1020" t="s">
        <v>206</v>
      </c>
      <c r="C258" s="1020"/>
      <c r="D258" s="1020"/>
      <c r="E258" s="843" t="s">
        <v>1152</v>
      </c>
      <c r="F258" s="842"/>
      <c r="G258" s="799"/>
      <c r="H258" s="426"/>
      <c r="I258" s="426"/>
    </row>
    <row r="259" spans="1:9" ht="12.75" customHeight="1">
      <c r="A259" s="439" t="s">
        <v>350</v>
      </c>
      <c r="B259" s="1020" t="s">
        <v>207</v>
      </c>
      <c r="C259" s="1020"/>
      <c r="D259" s="1020"/>
      <c r="E259" s="843" t="s">
        <v>1152</v>
      </c>
      <c r="F259" s="842"/>
      <c r="G259" s="799"/>
      <c r="H259" s="426"/>
      <c r="I259" s="426"/>
    </row>
    <row r="260" spans="1:9" ht="12.75" customHeight="1">
      <c r="A260" s="439" t="s">
        <v>350</v>
      </c>
      <c r="B260" s="1088" t="s">
        <v>291</v>
      </c>
      <c r="C260" s="1088"/>
      <c r="D260" s="1088"/>
      <c r="E260" s="842"/>
      <c r="F260" s="842"/>
      <c r="G260" s="799"/>
      <c r="H260" s="426"/>
      <c r="I260" s="426"/>
    </row>
    <row r="261" spans="1:9" ht="12.75" customHeight="1">
      <c r="A261" s="439" t="s">
        <v>350</v>
      </c>
      <c r="B261" s="1020" t="s">
        <v>208</v>
      </c>
      <c r="C261" s="1020"/>
      <c r="D261" s="1020"/>
      <c r="E261" s="854" t="s">
        <v>1152</v>
      </c>
      <c r="F261" s="842"/>
      <c r="G261" s="799"/>
      <c r="H261" s="426"/>
      <c r="I261" s="426"/>
    </row>
    <row r="262" spans="1:9" ht="12.75" customHeight="1">
      <c r="A262" s="439" t="s">
        <v>350</v>
      </c>
      <c r="B262" s="1087" t="s">
        <v>209</v>
      </c>
      <c r="C262" s="1087"/>
      <c r="D262" s="1087"/>
      <c r="E262" s="855" t="s">
        <v>1152</v>
      </c>
      <c r="F262" s="842"/>
      <c r="G262" s="799"/>
      <c r="H262" s="426"/>
      <c r="I262" s="426"/>
    </row>
    <row r="263" spans="1:9" ht="63" customHeight="1">
      <c r="A263" s="439" t="s">
        <v>350</v>
      </c>
      <c r="B263" s="990" t="s">
        <v>210</v>
      </c>
      <c r="C263" s="991"/>
      <c r="D263" s="991"/>
      <c r="E263" s="992"/>
      <c r="F263" s="993"/>
      <c r="G263" s="799"/>
      <c r="H263" s="426"/>
      <c r="I263" s="426"/>
    </row>
    <row r="264" spans="1:9" ht="12.75" customHeight="1">
      <c r="A264" s="439"/>
      <c r="B264" s="994"/>
      <c r="C264" s="995"/>
      <c r="D264" s="995"/>
      <c r="E264" s="995"/>
      <c r="F264" s="996"/>
      <c r="G264" s="799"/>
      <c r="H264" s="426"/>
      <c r="I264" s="426"/>
    </row>
    <row r="265" spans="1:9">
      <c r="A265" s="427"/>
      <c r="B265" s="799"/>
      <c r="C265" s="799"/>
      <c r="D265" s="799"/>
      <c r="E265" s="799"/>
      <c r="F265" s="807"/>
      <c r="G265" s="799"/>
      <c r="H265" s="426"/>
      <c r="I265" s="426"/>
    </row>
    <row r="266" spans="1:9">
      <c r="A266" s="439" t="s">
        <v>351</v>
      </c>
      <c r="B266" s="446" t="s">
        <v>879</v>
      </c>
      <c r="C266" s="799"/>
      <c r="D266" s="799"/>
      <c r="E266" s="799"/>
      <c r="F266" s="807"/>
      <c r="G266" s="799"/>
      <c r="H266" s="426"/>
      <c r="I266" s="426"/>
    </row>
    <row r="267" spans="1:9">
      <c r="A267" s="439" t="s">
        <v>351</v>
      </c>
      <c r="B267" s="997"/>
      <c r="C267" s="998"/>
      <c r="D267" s="999"/>
      <c r="E267" s="804" t="s">
        <v>197</v>
      </c>
      <c r="F267" s="804" t="s">
        <v>198</v>
      </c>
      <c r="G267" s="799"/>
      <c r="H267" s="426"/>
      <c r="I267" s="426"/>
    </row>
    <row r="268" spans="1:9" ht="12.75" customHeight="1">
      <c r="A268" s="439" t="s">
        <v>351</v>
      </c>
      <c r="B268" s="1000" t="s">
        <v>481</v>
      </c>
      <c r="C268" s="1001"/>
      <c r="D268" s="1002"/>
      <c r="E268" s="804"/>
      <c r="F268" s="804" t="s">
        <v>1083</v>
      </c>
      <c r="G268" s="799"/>
      <c r="H268" s="426"/>
      <c r="I268" s="426"/>
    </row>
    <row r="269" spans="1:9" ht="12.75" customHeight="1">
      <c r="A269" s="439" t="s">
        <v>351</v>
      </c>
      <c r="B269" s="991" t="s">
        <v>203</v>
      </c>
      <c r="C269" s="991"/>
      <c r="D269" s="991"/>
      <c r="E269" s="842"/>
      <c r="F269" s="799"/>
      <c r="G269" s="799"/>
      <c r="H269" s="426"/>
      <c r="I269" s="426"/>
    </row>
    <row r="270" spans="1:9">
      <c r="A270" s="439" t="s">
        <v>351</v>
      </c>
      <c r="B270" s="1020" t="s">
        <v>211</v>
      </c>
      <c r="C270" s="1020"/>
      <c r="D270" s="1020"/>
      <c r="E270" s="843" t="s">
        <v>1152</v>
      </c>
      <c r="F270" s="799"/>
      <c r="G270" s="799"/>
      <c r="H270" s="426"/>
      <c r="I270" s="426"/>
    </row>
    <row r="271" spans="1:9">
      <c r="A271" s="439" t="s">
        <v>351</v>
      </c>
      <c r="B271" s="1020" t="s">
        <v>212</v>
      </c>
      <c r="C271" s="1020"/>
      <c r="D271" s="1020"/>
      <c r="E271" s="843" t="s">
        <v>1152</v>
      </c>
      <c r="F271" s="799"/>
      <c r="G271" s="799"/>
      <c r="H271" s="426"/>
      <c r="I271" s="426"/>
    </row>
    <row r="272" spans="1:9">
      <c r="A272" s="427"/>
      <c r="B272" s="799"/>
      <c r="C272" s="799"/>
      <c r="D272" s="799"/>
      <c r="E272" s="799"/>
      <c r="F272" s="807"/>
      <c r="G272" s="799"/>
      <c r="H272" s="426"/>
      <c r="I272" s="426"/>
    </row>
    <row r="273" spans="1:9">
      <c r="A273" s="439" t="s">
        <v>351</v>
      </c>
      <c r="B273" s="1012" t="s">
        <v>482</v>
      </c>
      <c r="C273" s="1012"/>
      <c r="D273" s="1012"/>
      <c r="E273" s="1012"/>
      <c r="F273" s="1012"/>
      <c r="G273" s="1012"/>
      <c r="H273" s="426"/>
      <c r="I273" s="426"/>
    </row>
    <row r="274" spans="1:9">
      <c r="A274" s="439" t="s">
        <v>351</v>
      </c>
      <c r="B274" s="856" t="s">
        <v>197</v>
      </c>
      <c r="C274" s="856" t="s">
        <v>198</v>
      </c>
      <c r="D274" s="799"/>
      <c r="E274" s="799"/>
      <c r="F274" s="807"/>
      <c r="G274" s="799"/>
      <c r="H274" s="426"/>
      <c r="I274" s="426"/>
    </row>
    <row r="275" spans="1:9">
      <c r="A275" s="439" t="s">
        <v>351</v>
      </c>
      <c r="B275" s="856"/>
      <c r="C275" s="856" t="s">
        <v>1083</v>
      </c>
      <c r="D275" s="799"/>
      <c r="E275" s="799"/>
      <c r="F275" s="799"/>
      <c r="G275" s="799"/>
      <c r="H275" s="426"/>
      <c r="I275" s="426"/>
    </row>
  </sheetData>
  <sheetProtection password="CA0F" sheet="1" objects="1" scenarios="1"/>
  <mergeCells count="104">
    <mergeCell ref="B269:D269"/>
    <mergeCell ref="B270:D270"/>
    <mergeCell ref="B271:D271"/>
    <mergeCell ref="B273:G273"/>
    <mergeCell ref="B218:D218"/>
    <mergeCell ref="B219:D219"/>
    <mergeCell ref="B233:C233"/>
    <mergeCell ref="B234:C234"/>
    <mergeCell ref="B235:C235"/>
    <mergeCell ref="B243:C243"/>
    <mergeCell ref="B246:D246"/>
    <mergeCell ref="B247:D247"/>
    <mergeCell ref="C249:D249"/>
    <mergeCell ref="B242:D242"/>
    <mergeCell ref="B257:D257"/>
    <mergeCell ref="B262:D262"/>
    <mergeCell ref="B253:D253"/>
    <mergeCell ref="B254:D254"/>
    <mergeCell ref="B255:D255"/>
    <mergeCell ref="B256:D256"/>
    <mergeCell ref="B258:D258"/>
    <mergeCell ref="B259:D259"/>
    <mergeCell ref="B260:D260"/>
    <mergeCell ref="B261:D261"/>
    <mergeCell ref="A1:F1"/>
    <mergeCell ref="B4:F4"/>
    <mergeCell ref="B5:D5"/>
    <mergeCell ref="B6:D6"/>
    <mergeCell ref="B9:D9"/>
    <mergeCell ref="B10:D10"/>
    <mergeCell ref="B13:D13"/>
    <mergeCell ref="B17:D17"/>
    <mergeCell ref="B23:D23"/>
    <mergeCell ref="B14:D14"/>
    <mergeCell ref="B18:D18"/>
    <mergeCell ref="B22:F22"/>
    <mergeCell ref="B24:D24"/>
    <mergeCell ref="B25:D25"/>
    <mergeCell ref="B36:C36"/>
    <mergeCell ref="B37:C37"/>
    <mergeCell ref="B39:F39"/>
    <mergeCell ref="B30:C30"/>
    <mergeCell ref="B31:C31"/>
    <mergeCell ref="B35:C35"/>
    <mergeCell ref="B26:D26"/>
    <mergeCell ref="B27:D27"/>
    <mergeCell ref="B28:D28"/>
    <mergeCell ref="B40:C40"/>
    <mergeCell ref="B41:C41"/>
    <mergeCell ref="B42:C42"/>
    <mergeCell ref="B44:F44"/>
    <mergeCell ref="B61:D61"/>
    <mergeCell ref="B60:F60"/>
    <mergeCell ref="B62:D62"/>
    <mergeCell ref="B63:D63"/>
    <mergeCell ref="B64:D64"/>
    <mergeCell ref="B65:D65"/>
    <mergeCell ref="B66:D66"/>
    <mergeCell ref="B68:F68"/>
    <mergeCell ref="B94:D94"/>
    <mergeCell ref="B95:D95"/>
    <mergeCell ref="B96:F96"/>
    <mergeCell ref="C97:G97"/>
    <mergeCell ref="B105:G105"/>
    <mergeCell ref="B106:D106"/>
    <mergeCell ref="B107:D107"/>
    <mergeCell ref="B108:D108"/>
    <mergeCell ref="B110:G110"/>
    <mergeCell ref="B120:F120"/>
    <mergeCell ref="B124:D124"/>
    <mergeCell ref="B125:D125"/>
    <mergeCell ref="B127:F127"/>
    <mergeCell ref="B128:F128"/>
    <mergeCell ref="B130:F130"/>
    <mergeCell ref="C137:E137"/>
    <mergeCell ref="B140:F140"/>
    <mergeCell ref="B142:F142"/>
    <mergeCell ref="D144:E144"/>
    <mergeCell ref="D145:E145"/>
    <mergeCell ref="B157:F157"/>
    <mergeCell ref="B174:F174"/>
    <mergeCell ref="B175:D175"/>
    <mergeCell ref="B176:D176"/>
    <mergeCell ref="B177:D177"/>
    <mergeCell ref="B178:D178"/>
    <mergeCell ref="B179:D179"/>
    <mergeCell ref="B186:C186"/>
    <mergeCell ref="B183:C183"/>
    <mergeCell ref="B184:C184"/>
    <mergeCell ref="B185:C185"/>
    <mergeCell ref="B180:E180"/>
    <mergeCell ref="B182:F182"/>
    <mergeCell ref="B263:F264"/>
    <mergeCell ref="B267:D267"/>
    <mergeCell ref="B268:D268"/>
    <mergeCell ref="B187:C187"/>
    <mergeCell ref="B188:C188"/>
    <mergeCell ref="B189:C189"/>
    <mergeCell ref="B190:C190"/>
    <mergeCell ref="B191:C191"/>
    <mergeCell ref="B193:D193"/>
    <mergeCell ref="B194:D194"/>
    <mergeCell ref="B204:D204"/>
    <mergeCell ref="B241:D241"/>
  </mergeCells>
  <pageMargins left="0.75" right="0.75" top="1" bottom="1" header="0.5" footer="0.5"/>
  <pageSetup scale="91" fitToHeight="10" orientation="portrait" r:id="rId1"/>
  <headerFooter alignWithMargins="0">
    <oddHeader>&amp;CCommon Data Set 2008-09</oddHeader>
    <oddFooter>&amp;C&amp;A&amp;RPage &amp;P</oddFooter>
  </headerFooter>
  <drawing r:id="rId2"/>
</worksheet>
</file>

<file path=xl/worksheets/sheet5.xml><?xml version="1.0" encoding="utf-8"?>
<worksheet xmlns="http://schemas.openxmlformats.org/spreadsheetml/2006/main" xmlns:r="http://schemas.openxmlformats.org/officeDocument/2006/relationships">
  <sheetPr>
    <tabColor theme="1"/>
  </sheetPr>
  <dimension ref="A1:H68"/>
  <sheetViews>
    <sheetView workbookViewId="0">
      <selection sqref="A1:G1"/>
    </sheetView>
  </sheetViews>
  <sheetFormatPr defaultRowHeight="12.75"/>
  <cols>
    <col min="1" max="1" width="4.42578125" style="1" customWidth="1"/>
    <col min="2" max="2" width="22.7109375" customWidth="1"/>
    <col min="3" max="7" width="12.7109375" customWidth="1"/>
  </cols>
  <sheetData>
    <row r="1" spans="1:8" ht="18">
      <c r="A1" s="962" t="s">
        <v>1056</v>
      </c>
      <c r="B1" s="962"/>
      <c r="C1" s="962"/>
      <c r="D1" s="962"/>
      <c r="E1" s="962"/>
      <c r="F1" s="962"/>
      <c r="G1" s="962"/>
      <c r="H1" s="607"/>
    </row>
    <row r="2" spans="1:8">
      <c r="A2" s="622"/>
      <c r="B2" s="152"/>
      <c r="C2" s="152"/>
      <c r="D2" s="152"/>
      <c r="E2" s="152"/>
      <c r="F2" s="152"/>
      <c r="G2" s="152"/>
      <c r="H2" s="607"/>
    </row>
    <row r="3" spans="1:8" ht="15.75">
      <c r="A3" s="660"/>
      <c r="B3" s="429" t="s">
        <v>213</v>
      </c>
      <c r="C3" s="799"/>
      <c r="D3" s="799"/>
      <c r="E3" s="799"/>
      <c r="F3" s="799"/>
      <c r="G3" s="799"/>
      <c r="H3" s="607"/>
    </row>
    <row r="4" spans="1:8">
      <c r="A4" s="439" t="s">
        <v>597</v>
      </c>
      <c r="B4" s="997"/>
      <c r="C4" s="998"/>
      <c r="D4" s="999"/>
      <c r="E4" s="804" t="s">
        <v>197</v>
      </c>
      <c r="F4" s="804" t="s">
        <v>198</v>
      </c>
      <c r="G4" s="859"/>
      <c r="H4" s="607"/>
    </row>
    <row r="5" spans="1:8" ht="26.25" customHeight="1">
      <c r="A5" s="439" t="s">
        <v>597</v>
      </c>
      <c r="B5" s="1000" t="s">
        <v>595</v>
      </c>
      <c r="C5" s="1001"/>
      <c r="D5" s="1002"/>
      <c r="E5" s="804" t="s">
        <v>1083</v>
      </c>
      <c r="F5" s="804"/>
      <c r="G5" s="809"/>
      <c r="H5" s="607"/>
    </row>
    <row r="6" spans="1:8" ht="41.25" customHeight="1">
      <c r="A6" s="439" t="s">
        <v>597</v>
      </c>
      <c r="B6" s="1000" t="s">
        <v>596</v>
      </c>
      <c r="C6" s="1001"/>
      <c r="D6" s="1002"/>
      <c r="E6" s="804" t="s">
        <v>1083</v>
      </c>
      <c r="F6" s="804"/>
      <c r="G6" s="807"/>
      <c r="H6" s="607"/>
    </row>
    <row r="7" spans="1:8">
      <c r="A7" s="660"/>
      <c r="B7" s="640"/>
      <c r="C7" s="640"/>
      <c r="D7" s="640"/>
      <c r="E7" s="842"/>
      <c r="F7" s="842"/>
      <c r="G7" s="807"/>
      <c r="H7" s="607"/>
    </row>
    <row r="8" spans="1:8" ht="29.25" customHeight="1">
      <c r="A8" s="439" t="s">
        <v>598</v>
      </c>
      <c r="B8" s="1096" t="s">
        <v>292</v>
      </c>
      <c r="C8" s="1096"/>
      <c r="D8" s="1096"/>
      <c r="E8" s="1096"/>
      <c r="F8" s="1096"/>
      <c r="G8" s="1096"/>
      <c r="H8" s="540" t="s">
        <v>1127</v>
      </c>
    </row>
    <row r="9" spans="1:8" ht="25.5">
      <c r="A9" s="439" t="s">
        <v>598</v>
      </c>
      <c r="B9" s="860"/>
      <c r="C9" s="663" t="s">
        <v>214</v>
      </c>
      <c r="D9" s="663" t="s">
        <v>842</v>
      </c>
      <c r="E9" s="663" t="s">
        <v>843</v>
      </c>
      <c r="F9" s="861"/>
      <c r="G9" s="799"/>
      <c r="H9" s="428"/>
    </row>
    <row r="10" spans="1:8">
      <c r="A10" s="439" t="s">
        <v>598</v>
      </c>
      <c r="B10" s="661" t="s">
        <v>109</v>
      </c>
      <c r="C10" s="862">
        <v>130</v>
      </c>
      <c r="D10" s="862">
        <v>98</v>
      </c>
      <c r="E10" s="862">
        <v>65</v>
      </c>
      <c r="F10" s="863"/>
      <c r="G10" s="799"/>
      <c r="H10" s="428"/>
    </row>
    <row r="11" spans="1:8">
      <c r="A11" s="439" t="s">
        <v>598</v>
      </c>
      <c r="B11" s="661" t="s">
        <v>110</v>
      </c>
      <c r="C11" s="862">
        <v>248</v>
      </c>
      <c r="D11" s="862">
        <v>158</v>
      </c>
      <c r="E11" s="862">
        <v>83</v>
      </c>
      <c r="F11" s="863"/>
      <c r="G11" s="799"/>
      <c r="H11" s="428"/>
    </row>
    <row r="12" spans="1:8">
      <c r="A12" s="439" t="s">
        <v>598</v>
      </c>
      <c r="B12" s="662" t="s">
        <v>844</v>
      </c>
      <c r="C12" s="864">
        <f>SUM(C10:C11)</f>
        <v>378</v>
      </c>
      <c r="D12" s="864">
        <f>SUM(D10:D11)</f>
        <v>256</v>
      </c>
      <c r="E12" s="864">
        <f>SUM(E10:E11)</f>
        <v>148</v>
      </c>
      <c r="F12" s="863"/>
      <c r="G12" s="799"/>
      <c r="H12" s="428"/>
    </row>
    <row r="13" spans="1:8">
      <c r="A13" s="660"/>
      <c r="B13" s="799"/>
      <c r="C13" s="799"/>
      <c r="D13" s="799"/>
      <c r="E13" s="799"/>
      <c r="F13" s="799"/>
      <c r="G13" s="799"/>
      <c r="H13" s="607"/>
    </row>
    <row r="14" spans="1:8" ht="15.75">
      <c r="A14" s="660"/>
      <c r="B14" s="1093" t="s">
        <v>845</v>
      </c>
      <c r="C14" s="1094"/>
      <c r="D14" s="799"/>
      <c r="E14" s="799"/>
      <c r="F14" s="799"/>
      <c r="G14" s="799"/>
      <c r="H14" s="607"/>
    </row>
    <row r="15" spans="1:8">
      <c r="A15" s="439" t="s">
        <v>599</v>
      </c>
      <c r="B15" s="1094" t="s">
        <v>846</v>
      </c>
      <c r="C15" s="1094"/>
      <c r="D15" s="1094"/>
      <c r="E15" s="799"/>
      <c r="F15" s="799"/>
      <c r="G15" s="799"/>
      <c r="H15" s="607"/>
    </row>
    <row r="16" spans="1:8" ht="15">
      <c r="A16" s="439" t="s">
        <v>599</v>
      </c>
      <c r="B16" s="865" t="s">
        <v>847</v>
      </c>
      <c r="C16" s="654" t="s">
        <v>1083</v>
      </c>
      <c r="D16" s="799"/>
      <c r="E16" s="799"/>
      <c r="F16" s="799"/>
      <c r="G16" s="799"/>
      <c r="H16" s="607"/>
    </row>
    <row r="17" spans="1:8" ht="15">
      <c r="A17" s="439" t="s">
        <v>599</v>
      </c>
      <c r="B17" s="865" t="s">
        <v>602</v>
      </c>
      <c r="C17" s="654" t="s">
        <v>1083</v>
      </c>
      <c r="D17" s="799"/>
      <c r="E17" s="799"/>
      <c r="F17" s="799"/>
      <c r="G17" s="799"/>
      <c r="H17" s="607"/>
    </row>
    <row r="18" spans="1:8" ht="15">
      <c r="A18" s="439" t="s">
        <v>599</v>
      </c>
      <c r="B18" s="865" t="s">
        <v>848</v>
      </c>
      <c r="C18" s="654" t="s">
        <v>1083</v>
      </c>
      <c r="D18" s="799"/>
      <c r="E18" s="799"/>
      <c r="F18" s="799"/>
      <c r="G18" s="799"/>
      <c r="H18" s="607"/>
    </row>
    <row r="19" spans="1:8" ht="15">
      <c r="A19" s="439" t="s">
        <v>599</v>
      </c>
      <c r="B19" s="865" t="s">
        <v>849</v>
      </c>
      <c r="C19" s="654"/>
      <c r="D19" s="799"/>
      <c r="E19" s="799"/>
      <c r="F19" s="799"/>
      <c r="G19" s="799"/>
      <c r="H19" s="607"/>
    </row>
    <row r="20" spans="1:8">
      <c r="A20" s="660"/>
      <c r="B20" s="799"/>
      <c r="C20" s="799"/>
      <c r="D20" s="799"/>
      <c r="E20" s="799"/>
      <c r="F20" s="799"/>
      <c r="G20" s="799"/>
      <c r="H20" s="607"/>
    </row>
    <row r="21" spans="1:8" ht="12.75" customHeight="1">
      <c r="A21" s="439" t="s">
        <v>600</v>
      </c>
      <c r="B21" s="997"/>
      <c r="C21" s="998"/>
      <c r="D21" s="999"/>
      <c r="E21" s="804" t="s">
        <v>197</v>
      </c>
      <c r="F21" s="804" t="s">
        <v>198</v>
      </c>
      <c r="G21" s="803"/>
      <c r="H21" s="607"/>
    </row>
    <row r="22" spans="1:8" ht="40.5" customHeight="1">
      <c r="A22" s="439" t="s">
        <v>600</v>
      </c>
      <c r="B22" s="1000" t="s">
        <v>850</v>
      </c>
      <c r="C22" s="1001"/>
      <c r="D22" s="1002"/>
      <c r="E22" s="804"/>
      <c r="F22" s="804" t="s">
        <v>1083</v>
      </c>
      <c r="G22" s="803"/>
      <c r="H22" s="607"/>
    </row>
    <row r="23" spans="1:8" ht="24.75" customHeight="1">
      <c r="A23" s="439" t="s">
        <v>600</v>
      </c>
      <c r="B23" s="1020" t="s">
        <v>603</v>
      </c>
      <c r="C23" s="1020"/>
      <c r="D23" s="1020"/>
      <c r="E23" s="854"/>
      <c r="F23" s="842"/>
      <c r="G23" s="803"/>
      <c r="H23" s="607"/>
    </row>
    <row r="24" spans="1:8">
      <c r="A24" s="660"/>
      <c r="B24" s="799"/>
      <c r="C24" s="799"/>
      <c r="D24" s="799"/>
      <c r="E24" s="799"/>
      <c r="F24" s="799"/>
      <c r="G24" s="799"/>
      <c r="H24" s="607"/>
    </row>
    <row r="25" spans="1:8">
      <c r="A25" s="439" t="s">
        <v>601</v>
      </c>
      <c r="B25" s="1095" t="s">
        <v>180</v>
      </c>
      <c r="C25" s="1095"/>
      <c r="D25" s="1095"/>
      <c r="E25" s="1095"/>
      <c r="F25" s="866"/>
      <c r="G25" s="799"/>
      <c r="H25" s="607"/>
    </row>
    <row r="26" spans="1:8" ht="22.5">
      <c r="A26" s="439" t="s">
        <v>601</v>
      </c>
      <c r="B26" s="867"/>
      <c r="C26" s="656" t="s">
        <v>181</v>
      </c>
      <c r="D26" s="656" t="s">
        <v>182</v>
      </c>
      <c r="E26" s="656" t="s">
        <v>183</v>
      </c>
      <c r="F26" s="656" t="s">
        <v>184</v>
      </c>
      <c r="G26" s="656" t="s">
        <v>185</v>
      </c>
      <c r="H26" s="607"/>
    </row>
    <row r="27" spans="1:8">
      <c r="A27" s="439" t="s">
        <v>601</v>
      </c>
      <c r="B27" s="631" t="s">
        <v>186</v>
      </c>
      <c r="C27" s="804"/>
      <c r="D27" s="804" t="s">
        <v>1083</v>
      </c>
      <c r="E27" s="804"/>
      <c r="F27" s="804" t="s">
        <v>1083</v>
      </c>
      <c r="G27" s="804"/>
      <c r="H27" s="607"/>
    </row>
    <row r="28" spans="1:8">
      <c r="A28" s="439" t="s">
        <v>601</v>
      </c>
      <c r="B28" s="631" t="s">
        <v>187</v>
      </c>
      <c r="C28" s="804" t="s">
        <v>1083</v>
      </c>
      <c r="D28" s="804"/>
      <c r="E28" s="804"/>
      <c r="F28" s="804"/>
      <c r="G28" s="804"/>
      <c r="H28" s="607"/>
    </row>
    <row r="29" spans="1:8" ht="25.5">
      <c r="A29" s="439" t="s">
        <v>601</v>
      </c>
      <c r="B29" s="631" t="s">
        <v>188</v>
      </c>
      <c r="C29" s="804" t="s">
        <v>1083</v>
      </c>
      <c r="D29" s="804"/>
      <c r="E29" s="804"/>
      <c r="F29" s="804"/>
      <c r="G29" s="804"/>
      <c r="H29" s="607"/>
    </row>
    <row r="30" spans="1:8">
      <c r="A30" s="439" t="s">
        <v>601</v>
      </c>
      <c r="B30" s="631" t="s">
        <v>818</v>
      </c>
      <c r="C30" s="804"/>
      <c r="D30" s="804" t="s">
        <v>1083</v>
      </c>
      <c r="E30" s="804"/>
      <c r="F30" s="804" t="s">
        <v>1083</v>
      </c>
      <c r="G30" s="804"/>
      <c r="H30" s="607"/>
    </row>
    <row r="31" spans="1:8">
      <c r="A31" s="439" t="s">
        <v>601</v>
      </c>
      <c r="B31" s="631" t="s">
        <v>816</v>
      </c>
      <c r="C31" s="804"/>
      <c r="D31" s="804" t="s">
        <v>1083</v>
      </c>
      <c r="E31" s="804"/>
      <c r="F31" s="804" t="s">
        <v>1083</v>
      </c>
      <c r="G31" s="804"/>
      <c r="H31" s="607"/>
    </row>
    <row r="32" spans="1:8" ht="40.5" customHeight="1">
      <c r="A32" s="439" t="s">
        <v>601</v>
      </c>
      <c r="B32" s="631" t="s">
        <v>189</v>
      </c>
      <c r="C32" s="804"/>
      <c r="D32" s="804"/>
      <c r="E32" s="804"/>
      <c r="F32" s="804" t="s">
        <v>1083</v>
      </c>
      <c r="G32" s="804"/>
      <c r="H32" s="607"/>
    </row>
    <row r="33" spans="1:8">
      <c r="A33" s="660"/>
      <c r="B33" s="799"/>
      <c r="C33" s="799"/>
      <c r="D33" s="799"/>
      <c r="E33" s="799"/>
      <c r="F33" s="799"/>
      <c r="G33" s="799"/>
      <c r="H33" s="607"/>
    </row>
    <row r="34" spans="1:8" ht="27" customHeight="1">
      <c r="A34" s="439" t="s">
        <v>606</v>
      </c>
      <c r="B34" s="1020" t="s">
        <v>604</v>
      </c>
      <c r="C34" s="1020"/>
      <c r="D34" s="1020"/>
      <c r="E34" s="657">
        <v>2.5</v>
      </c>
      <c r="F34" s="658"/>
      <c r="G34" s="803"/>
      <c r="H34" s="607"/>
    </row>
    <row r="35" spans="1:8">
      <c r="A35" s="660"/>
      <c r="B35" s="799"/>
      <c r="C35" s="799"/>
      <c r="D35" s="799"/>
      <c r="E35" s="799"/>
      <c r="F35" s="799"/>
      <c r="G35" s="799"/>
      <c r="H35" s="607"/>
    </row>
    <row r="36" spans="1:8" ht="26.25" customHeight="1">
      <c r="A36" s="439" t="s">
        <v>607</v>
      </c>
      <c r="B36" s="1020" t="s">
        <v>605</v>
      </c>
      <c r="C36" s="1020"/>
      <c r="D36" s="1020"/>
      <c r="E36" s="657">
        <v>2.5</v>
      </c>
      <c r="F36" s="658"/>
      <c r="G36" s="803"/>
      <c r="H36" s="607"/>
    </row>
    <row r="37" spans="1:8">
      <c r="A37" s="660"/>
      <c r="B37" s="799"/>
      <c r="C37" s="799"/>
      <c r="D37" s="799"/>
      <c r="E37" s="799"/>
      <c r="F37" s="799"/>
      <c r="G37" s="799"/>
      <c r="H37" s="607"/>
    </row>
    <row r="38" spans="1:8" ht="12.75" customHeight="1">
      <c r="A38" s="439" t="s">
        <v>608</v>
      </c>
      <c r="B38" s="990" t="s">
        <v>190</v>
      </c>
      <c r="C38" s="991"/>
      <c r="D38" s="991"/>
      <c r="E38" s="991"/>
      <c r="F38" s="991"/>
      <c r="G38" s="1089"/>
      <c r="H38" s="607"/>
    </row>
    <row r="39" spans="1:8">
      <c r="A39" s="439"/>
      <c r="B39" s="1090"/>
      <c r="C39" s="1091"/>
      <c r="D39" s="1091"/>
      <c r="E39" s="1091"/>
      <c r="F39" s="1091"/>
      <c r="G39" s="1092"/>
      <c r="H39" s="607"/>
    </row>
    <row r="40" spans="1:8">
      <c r="A40" s="660"/>
      <c r="B40" s="799"/>
      <c r="C40" s="799"/>
      <c r="D40" s="799"/>
      <c r="E40" s="799"/>
      <c r="F40" s="799"/>
      <c r="G40" s="799"/>
      <c r="H40" s="607"/>
    </row>
    <row r="41" spans="1:8" ht="37.5" customHeight="1">
      <c r="A41" s="439" t="s">
        <v>610</v>
      </c>
      <c r="B41" s="1091" t="s">
        <v>609</v>
      </c>
      <c r="C41" s="1091"/>
      <c r="D41" s="1091"/>
      <c r="E41" s="1091"/>
      <c r="F41" s="1091"/>
      <c r="G41" s="1091"/>
      <c r="H41" s="607"/>
    </row>
    <row r="42" spans="1:8" ht="22.5">
      <c r="A42" s="439" t="s">
        <v>610</v>
      </c>
      <c r="B42" s="867"/>
      <c r="C42" s="659" t="s">
        <v>191</v>
      </c>
      <c r="D42" s="659" t="s">
        <v>192</v>
      </c>
      <c r="E42" s="659" t="s">
        <v>193</v>
      </c>
      <c r="F42" s="659" t="s">
        <v>194</v>
      </c>
      <c r="G42" s="659" t="s">
        <v>195</v>
      </c>
      <c r="H42" s="607"/>
    </row>
    <row r="43" spans="1:8">
      <c r="A43" s="439" t="s">
        <v>610</v>
      </c>
      <c r="B43" s="806" t="s">
        <v>847</v>
      </c>
      <c r="C43" s="868"/>
      <c r="D43" s="868"/>
      <c r="E43" s="868"/>
      <c r="F43" s="868"/>
      <c r="G43" s="849" t="s">
        <v>1083</v>
      </c>
      <c r="H43" s="607"/>
    </row>
    <row r="44" spans="1:8">
      <c r="A44" s="439" t="s">
        <v>610</v>
      </c>
      <c r="B44" s="806" t="s">
        <v>602</v>
      </c>
      <c r="C44" s="868"/>
      <c r="D44" s="868"/>
      <c r="E44" s="868"/>
      <c r="F44" s="868"/>
      <c r="G44" s="849" t="s">
        <v>1083</v>
      </c>
      <c r="H44" s="607"/>
    </row>
    <row r="45" spans="1:8">
      <c r="A45" s="439" t="s">
        <v>610</v>
      </c>
      <c r="B45" s="806" t="s">
        <v>848</v>
      </c>
      <c r="C45" s="868"/>
      <c r="D45" s="868"/>
      <c r="E45" s="868"/>
      <c r="F45" s="868"/>
      <c r="G45" s="849" t="s">
        <v>1083</v>
      </c>
      <c r="H45" s="607"/>
    </row>
    <row r="46" spans="1:8">
      <c r="A46" s="439" t="s">
        <v>610</v>
      </c>
      <c r="B46" s="806" t="s">
        <v>849</v>
      </c>
      <c r="C46" s="868"/>
      <c r="D46" s="868"/>
      <c r="E46" s="868"/>
      <c r="F46" s="868"/>
      <c r="G46" s="849"/>
      <c r="H46" s="607"/>
    </row>
    <row r="47" spans="1:8">
      <c r="A47" s="660"/>
      <c r="B47" s="799"/>
      <c r="C47" s="799"/>
      <c r="D47" s="799"/>
      <c r="E47" s="799"/>
      <c r="F47" s="799"/>
      <c r="G47" s="799"/>
      <c r="H47" s="607"/>
    </row>
    <row r="48" spans="1:8" ht="12.75" customHeight="1">
      <c r="A48" s="439" t="s">
        <v>611</v>
      </c>
      <c r="B48" s="997"/>
      <c r="C48" s="998"/>
      <c r="D48" s="999"/>
      <c r="E48" s="804" t="s">
        <v>197</v>
      </c>
      <c r="F48" s="804" t="s">
        <v>198</v>
      </c>
      <c r="G48" s="859"/>
      <c r="H48" s="607"/>
    </row>
    <row r="49" spans="1:8" ht="26.25" customHeight="1">
      <c r="A49" s="439" t="s">
        <v>611</v>
      </c>
      <c r="B49" s="1000" t="s">
        <v>591</v>
      </c>
      <c r="C49" s="1001"/>
      <c r="D49" s="1002"/>
      <c r="E49" s="804"/>
      <c r="F49" s="804" t="s">
        <v>1153</v>
      </c>
      <c r="G49" s="809"/>
      <c r="H49" s="607"/>
    </row>
    <row r="50" spans="1:8">
      <c r="A50" s="660"/>
      <c r="B50" s="640"/>
      <c r="C50" s="640"/>
      <c r="D50" s="640"/>
      <c r="E50" s="842"/>
      <c r="F50" s="842"/>
      <c r="G50" s="799"/>
      <c r="H50" s="607"/>
    </row>
    <row r="51" spans="1:8" ht="12.75" customHeight="1">
      <c r="A51" s="439" t="s">
        <v>612</v>
      </c>
      <c r="B51" s="990" t="s">
        <v>613</v>
      </c>
      <c r="C51" s="991"/>
      <c r="D51" s="991"/>
      <c r="E51" s="991"/>
      <c r="F51" s="991"/>
      <c r="G51" s="1089"/>
      <c r="H51" s="607"/>
    </row>
    <row r="52" spans="1:8">
      <c r="A52" s="439"/>
      <c r="B52" s="1090"/>
      <c r="C52" s="1091"/>
      <c r="D52" s="1091"/>
      <c r="E52" s="1091"/>
      <c r="F52" s="1091"/>
      <c r="G52" s="1092"/>
      <c r="H52" s="607"/>
    </row>
    <row r="53" spans="1:8">
      <c r="A53" s="660"/>
      <c r="B53" s="799"/>
      <c r="C53" s="799"/>
      <c r="D53" s="799"/>
      <c r="E53" s="799"/>
      <c r="F53" s="799"/>
      <c r="G53" s="799"/>
      <c r="H53" s="607"/>
    </row>
    <row r="54" spans="1:8" ht="15.75">
      <c r="A54" s="660"/>
      <c r="B54" s="1093" t="s">
        <v>614</v>
      </c>
      <c r="C54" s="1094"/>
      <c r="D54" s="799"/>
      <c r="E54" s="799"/>
      <c r="F54" s="799"/>
      <c r="G54" s="799"/>
      <c r="H54" s="607"/>
    </row>
    <row r="55" spans="1:8" ht="27.75" customHeight="1">
      <c r="A55" s="439" t="s">
        <v>615</v>
      </c>
      <c r="B55" s="1020" t="s">
        <v>616</v>
      </c>
      <c r="C55" s="1020"/>
      <c r="D55" s="1020"/>
      <c r="E55" s="869">
        <v>2</v>
      </c>
      <c r="F55" s="870"/>
      <c r="G55" s="803"/>
      <c r="H55" s="607"/>
    </row>
    <row r="56" spans="1:8">
      <c r="A56" s="660"/>
      <c r="B56" s="799"/>
      <c r="C56" s="799"/>
      <c r="D56" s="799"/>
      <c r="E56" s="799"/>
      <c r="F56" s="799"/>
      <c r="G56" s="799"/>
      <c r="H56" s="607"/>
    </row>
    <row r="57" spans="1:8">
      <c r="A57" s="439" t="s">
        <v>713</v>
      </c>
      <c r="B57" s="997"/>
      <c r="C57" s="998"/>
      <c r="D57" s="999"/>
      <c r="E57" s="804" t="s">
        <v>592</v>
      </c>
      <c r="F57" s="804" t="s">
        <v>617</v>
      </c>
      <c r="G57" s="799"/>
      <c r="H57" s="607"/>
    </row>
    <row r="58" spans="1:8" ht="26.25" customHeight="1">
      <c r="A58" s="439" t="s">
        <v>713</v>
      </c>
      <c r="B58" s="1000" t="s">
        <v>712</v>
      </c>
      <c r="C58" s="1001"/>
      <c r="D58" s="1002"/>
      <c r="E58" s="804" t="s">
        <v>1153</v>
      </c>
      <c r="F58" s="804"/>
      <c r="G58" s="799"/>
      <c r="H58" s="607"/>
    </row>
    <row r="59" spans="1:8">
      <c r="A59" s="660"/>
      <c r="B59" s="799"/>
      <c r="C59" s="799"/>
      <c r="D59" s="799"/>
      <c r="E59" s="799"/>
      <c r="F59" s="799"/>
      <c r="G59" s="799"/>
      <c r="H59" s="607"/>
    </row>
    <row r="60" spans="1:8">
      <c r="A60" s="439" t="s">
        <v>715</v>
      </c>
      <c r="B60" s="997"/>
      <c r="C60" s="998"/>
      <c r="D60" s="999"/>
      <c r="E60" s="804" t="s">
        <v>592</v>
      </c>
      <c r="F60" s="804" t="s">
        <v>617</v>
      </c>
      <c r="G60" s="799"/>
      <c r="H60" s="607"/>
    </row>
    <row r="61" spans="1:8" ht="27" customHeight="1">
      <c r="A61" s="439" t="s">
        <v>715</v>
      </c>
      <c r="B61" s="1000" t="s">
        <v>714</v>
      </c>
      <c r="C61" s="1001"/>
      <c r="D61" s="1002"/>
      <c r="E61" s="804" t="s">
        <v>1153</v>
      </c>
      <c r="F61" s="804"/>
      <c r="G61" s="799"/>
      <c r="H61" s="607"/>
    </row>
    <row r="62" spans="1:8">
      <c r="A62" s="660"/>
      <c r="B62" s="808"/>
      <c r="C62" s="808"/>
      <c r="D62" s="808"/>
      <c r="E62" s="808"/>
      <c r="F62" s="808"/>
      <c r="G62" s="808"/>
      <c r="H62" s="607"/>
    </row>
    <row r="63" spans="1:8" ht="27.75" customHeight="1">
      <c r="A63" s="439" t="s">
        <v>716</v>
      </c>
      <c r="B63" s="1020" t="s">
        <v>593</v>
      </c>
      <c r="C63" s="1020"/>
      <c r="D63" s="1020"/>
      <c r="E63" s="871" t="s">
        <v>1153</v>
      </c>
      <c r="F63" s="639"/>
      <c r="G63" s="803"/>
      <c r="H63" s="607"/>
    </row>
    <row r="64" spans="1:8">
      <c r="A64" s="439"/>
      <c r="B64" s="639"/>
      <c r="C64" s="639"/>
      <c r="D64" s="639"/>
      <c r="E64" s="639"/>
      <c r="F64" s="639"/>
      <c r="G64" s="803"/>
      <c r="H64" s="607"/>
    </row>
    <row r="65" spans="1:8" ht="26.25" customHeight="1">
      <c r="A65" s="439" t="s">
        <v>717</v>
      </c>
      <c r="B65" s="1020" t="s">
        <v>718</v>
      </c>
      <c r="C65" s="1020"/>
      <c r="D65" s="1020"/>
      <c r="E65" s="869" t="s">
        <v>1161</v>
      </c>
      <c r="F65" s="703"/>
      <c r="G65" s="803"/>
      <c r="H65" s="607"/>
    </row>
    <row r="66" spans="1:8">
      <c r="A66" s="439"/>
      <c r="B66" s="639"/>
      <c r="C66" s="639"/>
      <c r="D66" s="639"/>
      <c r="E66" s="639"/>
      <c r="F66" s="639"/>
      <c r="G66" s="803"/>
      <c r="H66" s="607"/>
    </row>
    <row r="67" spans="1:8" ht="12.75" customHeight="1">
      <c r="A67" s="439" t="s">
        <v>719</v>
      </c>
      <c r="B67" s="990" t="s">
        <v>594</v>
      </c>
      <c r="C67" s="991"/>
      <c r="D67" s="991"/>
      <c r="E67" s="991"/>
      <c r="F67" s="991"/>
      <c r="G67" s="1089"/>
      <c r="H67" s="607"/>
    </row>
    <row r="68" spans="1:8">
      <c r="A68" s="439"/>
      <c r="B68" s="1090"/>
      <c r="C68" s="1091"/>
      <c r="D68" s="1091"/>
      <c r="E68" s="1091"/>
      <c r="F68" s="1091"/>
      <c r="G68" s="1092"/>
      <c r="H68" s="607"/>
    </row>
  </sheetData>
  <sheetProtection password="CA0F" sheet="1" objects="1" scenarios="1"/>
  <mergeCells count="27">
    <mergeCell ref="B14:C14"/>
    <mergeCell ref="A1:G1"/>
    <mergeCell ref="B4:D4"/>
    <mergeCell ref="B5:D5"/>
    <mergeCell ref="B6:D6"/>
    <mergeCell ref="B8:G8"/>
    <mergeCell ref="B51:G52"/>
    <mergeCell ref="B15:D15"/>
    <mergeCell ref="B21:D21"/>
    <mergeCell ref="B22:D22"/>
    <mergeCell ref="B23:D23"/>
    <mergeCell ref="B25:E25"/>
    <mergeCell ref="B34:D34"/>
    <mergeCell ref="B36:D36"/>
    <mergeCell ref="B38:G39"/>
    <mergeCell ref="B41:G41"/>
    <mergeCell ref="B48:D48"/>
    <mergeCell ref="B49:D49"/>
    <mergeCell ref="B63:D63"/>
    <mergeCell ref="B65:D65"/>
    <mergeCell ref="B67:G68"/>
    <mergeCell ref="B54:C54"/>
    <mergeCell ref="B55:D55"/>
    <mergeCell ref="B57:D57"/>
    <mergeCell ref="B58:D58"/>
    <mergeCell ref="B60:D60"/>
    <mergeCell ref="B61:D61"/>
  </mergeCells>
  <pageMargins left="0.75" right="0.75" top="1" bottom="1" header="0.5" footer="0.5"/>
  <pageSetup orientation="portrait" r:id="rId1"/>
  <headerFooter alignWithMargins="0">
    <oddHeader>&amp;CCommon Data Set 2008-09</oddHeader>
    <oddFooter>&amp;C&amp;A&amp;RPage &amp;P</oddFooter>
  </headerFooter>
  <drawing r:id="rId2"/>
</worksheet>
</file>

<file path=xl/worksheets/sheet6.xml><?xml version="1.0" encoding="utf-8"?>
<worksheet xmlns="http://schemas.openxmlformats.org/spreadsheetml/2006/main" xmlns:r="http://schemas.openxmlformats.org/officeDocument/2006/relationships">
  <sheetPr>
    <tabColor theme="1"/>
  </sheetPr>
  <dimension ref="A1:C39"/>
  <sheetViews>
    <sheetView workbookViewId="0">
      <selection sqref="A1:C1"/>
    </sheetView>
  </sheetViews>
  <sheetFormatPr defaultRowHeight="12.75"/>
  <cols>
    <col min="1" max="1" width="4.42578125" style="1" customWidth="1"/>
    <col min="2" max="2" width="66.28515625" customWidth="1"/>
    <col min="3" max="3" width="12.7109375" customWidth="1"/>
  </cols>
  <sheetData>
    <row r="1" spans="1:3" ht="18">
      <c r="A1" s="1097" t="s">
        <v>1058</v>
      </c>
      <c r="B1" s="1097"/>
      <c r="C1" s="1097"/>
    </row>
    <row r="2" spans="1:3" ht="28.5" customHeight="1">
      <c r="A2" s="2" t="s">
        <v>381</v>
      </c>
      <c r="B2" s="969" t="s">
        <v>564</v>
      </c>
      <c r="C2" s="970"/>
    </row>
    <row r="3" spans="1:3">
      <c r="A3" s="2" t="s">
        <v>381</v>
      </c>
      <c r="B3" s="8" t="s">
        <v>565</v>
      </c>
      <c r="C3" s="872"/>
    </row>
    <row r="4" spans="1:3">
      <c r="A4" s="2" t="s">
        <v>381</v>
      </c>
      <c r="B4" s="162" t="s">
        <v>154</v>
      </c>
      <c r="C4" s="872"/>
    </row>
    <row r="5" spans="1:3">
      <c r="A5" s="2" t="s">
        <v>381</v>
      </c>
      <c r="B5" s="8" t="s">
        <v>566</v>
      </c>
      <c r="C5" s="872"/>
    </row>
    <row r="6" spans="1:3">
      <c r="A6" s="2" t="s">
        <v>381</v>
      </c>
      <c r="B6" s="8" t="s">
        <v>567</v>
      </c>
      <c r="C6" s="872"/>
    </row>
    <row r="7" spans="1:3">
      <c r="A7" s="2" t="s">
        <v>381</v>
      </c>
      <c r="B7" s="8" t="s">
        <v>568</v>
      </c>
      <c r="C7" s="872" t="s">
        <v>1081</v>
      </c>
    </row>
    <row r="8" spans="1:3">
      <c r="A8" s="2" t="s">
        <v>381</v>
      </c>
      <c r="B8" s="8" t="s">
        <v>569</v>
      </c>
      <c r="C8" s="872"/>
    </row>
    <row r="9" spans="1:3">
      <c r="A9" s="2" t="s">
        <v>381</v>
      </c>
      <c r="B9" s="8" t="s">
        <v>570</v>
      </c>
      <c r="C9" s="872"/>
    </row>
    <row r="10" spans="1:3">
      <c r="A10" s="2" t="s">
        <v>381</v>
      </c>
      <c r="B10" s="8" t="s">
        <v>571</v>
      </c>
      <c r="C10" s="872" t="s">
        <v>1081</v>
      </c>
    </row>
    <row r="11" spans="1:3">
      <c r="A11" s="2" t="s">
        <v>381</v>
      </c>
      <c r="B11" s="8" t="s">
        <v>572</v>
      </c>
      <c r="C11" s="872"/>
    </row>
    <row r="12" spans="1:3">
      <c r="A12" s="2" t="s">
        <v>381</v>
      </c>
      <c r="B12" s="8" t="s">
        <v>573</v>
      </c>
      <c r="C12" s="872" t="s">
        <v>1081</v>
      </c>
    </row>
    <row r="13" spans="1:3">
      <c r="A13" s="2" t="s">
        <v>381</v>
      </c>
      <c r="B13" s="8" t="s">
        <v>574</v>
      </c>
      <c r="C13" s="872" t="s">
        <v>1081</v>
      </c>
    </row>
    <row r="14" spans="1:3">
      <c r="A14" s="2" t="s">
        <v>381</v>
      </c>
      <c r="B14" s="8" t="s">
        <v>575</v>
      </c>
      <c r="C14" s="872" t="s">
        <v>1081</v>
      </c>
    </row>
    <row r="15" spans="1:3">
      <c r="A15" s="2" t="s">
        <v>381</v>
      </c>
      <c r="B15" s="8" t="s">
        <v>576</v>
      </c>
      <c r="C15" s="872"/>
    </row>
    <row r="16" spans="1:3">
      <c r="A16" s="2" t="s">
        <v>381</v>
      </c>
      <c r="B16" s="8" t="s">
        <v>577</v>
      </c>
      <c r="C16" s="872" t="s">
        <v>1081</v>
      </c>
    </row>
    <row r="17" spans="1:3">
      <c r="A17" s="2" t="s">
        <v>381</v>
      </c>
      <c r="B17" s="8" t="s">
        <v>578</v>
      </c>
      <c r="C17" s="872" t="s">
        <v>1081</v>
      </c>
    </row>
    <row r="18" spans="1:3">
      <c r="A18" s="2" t="s">
        <v>381</v>
      </c>
      <c r="B18" s="8" t="s">
        <v>579</v>
      </c>
      <c r="C18" s="872" t="s">
        <v>1081</v>
      </c>
    </row>
    <row r="19" spans="1:3">
      <c r="A19" s="2" t="s">
        <v>381</v>
      </c>
      <c r="B19" s="8" t="s">
        <v>580</v>
      </c>
      <c r="C19" s="872"/>
    </row>
    <row r="20" spans="1:3">
      <c r="A20" s="2" t="s">
        <v>381</v>
      </c>
      <c r="B20" s="61" t="s">
        <v>581</v>
      </c>
      <c r="C20" s="872"/>
    </row>
    <row r="21" spans="1:3">
      <c r="B21" s="1098"/>
      <c r="C21" s="1099"/>
    </row>
    <row r="22" spans="1:3">
      <c r="B22" s="5"/>
      <c r="C22" s="5"/>
    </row>
    <row r="23" spans="1:3">
      <c r="A23" s="2" t="s">
        <v>382</v>
      </c>
      <c r="B23" s="3" t="s">
        <v>505</v>
      </c>
    </row>
    <row r="25" spans="1:3" ht="24.75" customHeight="1">
      <c r="A25" s="62" t="s">
        <v>383</v>
      </c>
      <c r="B25" s="24" t="s">
        <v>582</v>
      </c>
      <c r="C25" s="24"/>
    </row>
    <row r="26" spans="1:3">
      <c r="A26" s="62" t="s">
        <v>383</v>
      </c>
      <c r="B26" s="8" t="s">
        <v>583</v>
      </c>
      <c r="C26" s="872" t="s">
        <v>1081</v>
      </c>
    </row>
    <row r="27" spans="1:3">
      <c r="A27" s="62" t="s">
        <v>383</v>
      </c>
      <c r="B27" s="8" t="s">
        <v>584</v>
      </c>
      <c r="C27" s="872"/>
    </row>
    <row r="28" spans="1:3">
      <c r="A28" s="62" t="s">
        <v>383</v>
      </c>
      <c r="B28" s="8" t="s">
        <v>585</v>
      </c>
      <c r="C28" s="872" t="s">
        <v>1081</v>
      </c>
    </row>
    <row r="29" spans="1:3">
      <c r="A29" s="62" t="s">
        <v>383</v>
      </c>
      <c r="B29" s="8" t="s">
        <v>586</v>
      </c>
      <c r="C29" s="872" t="s">
        <v>1081</v>
      </c>
    </row>
    <row r="30" spans="1:3">
      <c r="A30" s="62" t="s">
        <v>383</v>
      </c>
      <c r="B30" s="8" t="s">
        <v>805</v>
      </c>
      <c r="C30" s="872" t="s">
        <v>1081</v>
      </c>
    </row>
    <row r="31" spans="1:3">
      <c r="A31" s="62" t="s">
        <v>383</v>
      </c>
      <c r="B31" s="8" t="s">
        <v>587</v>
      </c>
      <c r="C31" s="872"/>
    </row>
    <row r="32" spans="1:3">
      <c r="A32" s="62" t="s">
        <v>383</v>
      </c>
      <c r="B32" s="8" t="s">
        <v>801</v>
      </c>
      <c r="C32" s="872" t="s">
        <v>1081</v>
      </c>
    </row>
    <row r="33" spans="1:3">
      <c r="A33" s="62" t="s">
        <v>383</v>
      </c>
      <c r="B33" s="8" t="s">
        <v>588</v>
      </c>
      <c r="C33" s="872"/>
    </row>
    <row r="34" spans="1:3">
      <c r="A34" s="62" t="s">
        <v>383</v>
      </c>
      <c r="B34" s="8" t="s">
        <v>589</v>
      </c>
      <c r="C34" s="872" t="s">
        <v>1081</v>
      </c>
    </row>
    <row r="35" spans="1:3">
      <c r="A35" s="62" t="s">
        <v>383</v>
      </c>
      <c r="B35" s="8" t="s">
        <v>590</v>
      </c>
      <c r="C35" s="872"/>
    </row>
    <row r="36" spans="1:3">
      <c r="A36" s="62" t="s">
        <v>383</v>
      </c>
      <c r="B36" s="61" t="s">
        <v>97</v>
      </c>
      <c r="C36" s="872" t="s">
        <v>1081</v>
      </c>
    </row>
    <row r="37" spans="1:3">
      <c r="B37" s="1100"/>
      <c r="C37" s="1101"/>
    </row>
    <row r="39" spans="1:3" ht="28.5">
      <c r="B39" s="213" t="s">
        <v>390</v>
      </c>
    </row>
  </sheetData>
  <sheetProtection password="CA0F" sheet="1" objects="1" scenarios="1"/>
  <mergeCells count="4">
    <mergeCell ref="A1:C1"/>
    <mergeCell ref="B2:C2"/>
    <mergeCell ref="B21:C21"/>
    <mergeCell ref="B37:C37"/>
  </mergeCells>
  <pageMargins left="0.75" right="0.75" top="1" bottom="1" header="0.5" footer="0.5"/>
  <pageSetup orientation="portrait" r:id="rId1"/>
  <headerFooter alignWithMargins="0">
    <oddHeader>&amp;CCommon Data Set 2008-09</oddHeader>
    <oddFooter>&amp;C&amp;A&amp;RPage &amp;P</oddFooter>
  </headerFooter>
  <drawing r:id="rId2"/>
</worksheet>
</file>

<file path=xl/worksheets/sheet7.xml><?xml version="1.0" encoding="utf-8"?>
<worksheet xmlns="http://schemas.openxmlformats.org/spreadsheetml/2006/main" xmlns:r="http://schemas.openxmlformats.org/officeDocument/2006/relationships">
  <sheetPr>
    <tabColor theme="1"/>
  </sheetPr>
  <dimension ref="A1:H56"/>
  <sheetViews>
    <sheetView workbookViewId="0">
      <selection sqref="A1:F1"/>
    </sheetView>
  </sheetViews>
  <sheetFormatPr defaultRowHeight="12.75"/>
  <cols>
    <col min="1" max="1" width="3.85546875" style="1" customWidth="1"/>
    <col min="2" max="2" width="27" customWidth="1"/>
    <col min="3" max="3" width="4.7109375" customWidth="1"/>
    <col min="4" max="4" width="10.7109375" customWidth="1"/>
    <col min="5" max="6" width="16.7109375" customWidth="1"/>
  </cols>
  <sheetData>
    <row r="1" spans="1:8" ht="18">
      <c r="A1" s="962" t="s">
        <v>1060</v>
      </c>
      <c r="B1" s="962"/>
      <c r="C1" s="962"/>
      <c r="D1" s="962"/>
      <c r="E1" s="1116"/>
      <c r="F1" s="1116"/>
      <c r="G1" s="607"/>
      <c r="H1" s="607"/>
    </row>
    <row r="2" spans="1:8">
      <c r="A2" s="621"/>
      <c r="B2" s="607"/>
      <c r="C2" s="607"/>
      <c r="D2" s="607"/>
      <c r="E2" s="607"/>
      <c r="F2" s="607"/>
      <c r="G2" s="607"/>
      <c r="H2" s="607"/>
    </row>
    <row r="3" spans="1:8" ht="28.5" customHeight="1">
      <c r="A3" s="627" t="s">
        <v>913</v>
      </c>
      <c r="B3" s="1117" t="s">
        <v>293</v>
      </c>
      <c r="C3" s="1117"/>
      <c r="D3" s="1117"/>
      <c r="E3" s="1118"/>
      <c r="F3" s="1118"/>
      <c r="G3" s="607"/>
      <c r="H3" s="607"/>
    </row>
    <row r="4" spans="1:8" ht="37.5" customHeight="1">
      <c r="A4" s="627" t="s">
        <v>913</v>
      </c>
      <c r="B4" s="1119"/>
      <c r="C4" s="1099"/>
      <c r="D4" s="1099"/>
      <c r="E4" s="99" t="s">
        <v>1041</v>
      </c>
      <c r="F4" s="94" t="s">
        <v>111</v>
      </c>
      <c r="G4" s="607"/>
      <c r="H4" s="607"/>
    </row>
    <row r="5" spans="1:8" ht="39.75" customHeight="1">
      <c r="A5" s="627" t="s">
        <v>913</v>
      </c>
      <c r="B5" s="1120" t="s">
        <v>155</v>
      </c>
      <c r="C5" s="1121"/>
      <c r="D5" s="1121"/>
      <c r="E5" s="873">
        <f>141/654</f>
        <v>0.21559633027522937</v>
      </c>
      <c r="F5" s="874">
        <f>608/2723</f>
        <v>0.22328314359162688</v>
      </c>
      <c r="G5" s="438" t="s">
        <v>1131</v>
      </c>
      <c r="H5" s="438" t="s">
        <v>1132</v>
      </c>
    </row>
    <row r="6" spans="1:8" ht="12.75" customHeight="1">
      <c r="A6" s="627" t="s">
        <v>913</v>
      </c>
      <c r="B6" s="988" t="s">
        <v>720</v>
      </c>
      <c r="C6" s="1099"/>
      <c r="D6" s="1099"/>
      <c r="E6" s="875">
        <v>0</v>
      </c>
      <c r="F6" s="876">
        <v>0</v>
      </c>
      <c r="G6" s="607"/>
      <c r="H6" s="607"/>
    </row>
    <row r="7" spans="1:8" ht="12.75" customHeight="1">
      <c r="A7" s="627" t="s">
        <v>913</v>
      </c>
      <c r="B7" s="988" t="s">
        <v>721</v>
      </c>
      <c r="C7" s="1099"/>
      <c r="D7" s="1099"/>
      <c r="E7" s="875">
        <v>0</v>
      </c>
      <c r="F7" s="876">
        <v>0</v>
      </c>
      <c r="G7" s="607"/>
      <c r="H7" s="607"/>
    </row>
    <row r="8" spans="1:8" ht="24.75" customHeight="1">
      <c r="A8" s="627" t="s">
        <v>913</v>
      </c>
      <c r="B8" s="988" t="s">
        <v>722</v>
      </c>
      <c r="C8" s="1099"/>
      <c r="D8" s="1099"/>
      <c r="E8" s="875">
        <f>647/727</f>
        <v>0.88995873452544705</v>
      </c>
      <c r="F8" s="876">
        <f>1906/2741</f>
        <v>0.69536665450565482</v>
      </c>
      <c r="G8" s="646" t="s">
        <v>1148</v>
      </c>
      <c r="H8" s="646" t="s">
        <v>1147</v>
      </c>
    </row>
    <row r="9" spans="1:8" ht="12.75" customHeight="1">
      <c r="A9" s="627" t="s">
        <v>913</v>
      </c>
      <c r="B9" s="988" t="s">
        <v>723</v>
      </c>
      <c r="C9" s="1099"/>
      <c r="D9" s="1099"/>
      <c r="E9" s="875">
        <f>1-E8</f>
        <v>0.11004126547455295</v>
      </c>
      <c r="F9" s="876">
        <f>1-F8</f>
        <v>0.30463334549434518</v>
      </c>
      <c r="G9" s="607"/>
      <c r="H9" s="607"/>
    </row>
    <row r="10" spans="1:8" ht="12.75" customHeight="1">
      <c r="A10" s="627" t="s">
        <v>913</v>
      </c>
      <c r="B10" s="988" t="s">
        <v>724</v>
      </c>
      <c r="C10" s="1099"/>
      <c r="D10" s="1099"/>
      <c r="E10" s="877">
        <f>4/655</f>
        <v>6.1068702290076335E-3</v>
      </c>
      <c r="F10" s="874">
        <f>75/2740</f>
        <v>2.7372262773722629E-2</v>
      </c>
      <c r="G10" s="438" t="s">
        <v>1133</v>
      </c>
      <c r="H10" s="438" t="s">
        <v>1134</v>
      </c>
    </row>
    <row r="11" spans="1:8" ht="12.75" customHeight="1">
      <c r="A11" s="627" t="s">
        <v>913</v>
      </c>
      <c r="B11" s="988" t="s">
        <v>725</v>
      </c>
      <c r="C11" s="1099"/>
      <c r="D11" s="1099"/>
      <c r="E11" s="878">
        <v>18.190000000000001</v>
      </c>
      <c r="F11" s="878">
        <v>19.957000000000001</v>
      </c>
      <c r="G11" s="438" t="s">
        <v>1135</v>
      </c>
      <c r="H11" s="438" t="s">
        <v>1136</v>
      </c>
    </row>
    <row r="12" spans="1:8" ht="12.75" customHeight="1">
      <c r="A12" s="627" t="s">
        <v>913</v>
      </c>
      <c r="B12" s="988" t="s">
        <v>726</v>
      </c>
      <c r="C12" s="1099"/>
      <c r="D12" s="1099"/>
      <c r="E12" s="878">
        <v>18.385999999999999</v>
      </c>
      <c r="F12" s="878">
        <v>20.148</v>
      </c>
      <c r="G12" s="438" t="s">
        <v>1137</v>
      </c>
      <c r="H12" s="438" t="s">
        <v>1138</v>
      </c>
    </row>
    <row r="13" spans="1:8">
      <c r="A13" s="621"/>
      <c r="B13" s="607"/>
      <c r="C13" s="607"/>
      <c r="D13" s="607"/>
      <c r="E13" s="607"/>
      <c r="F13" s="607"/>
      <c r="G13" s="607"/>
      <c r="H13" s="607"/>
    </row>
    <row r="14" spans="1:8" ht="12.75" customHeight="1">
      <c r="A14" s="627" t="s">
        <v>912</v>
      </c>
      <c r="B14" s="1105" t="s">
        <v>1042</v>
      </c>
      <c r="C14" s="989"/>
      <c r="D14" s="989"/>
      <c r="E14" s="1115"/>
      <c r="F14" s="1115"/>
      <c r="G14" s="607"/>
      <c r="H14" s="607"/>
    </row>
    <row r="15" spans="1:8">
      <c r="A15" s="627" t="s">
        <v>912</v>
      </c>
      <c r="B15" s="223" t="s">
        <v>1037</v>
      </c>
      <c r="C15" s="167" t="s">
        <v>1083</v>
      </c>
      <c r="D15" s="617"/>
      <c r="E15" s="624"/>
      <c r="F15" s="624"/>
      <c r="G15" s="607"/>
      <c r="H15" s="607"/>
    </row>
    <row r="16" spans="1:8">
      <c r="A16" s="627" t="s">
        <v>912</v>
      </c>
      <c r="B16" s="616" t="s">
        <v>727</v>
      </c>
      <c r="C16" s="167" t="s">
        <v>1083</v>
      </c>
      <c r="D16" s="607"/>
      <c r="E16" s="607"/>
      <c r="F16" s="607"/>
      <c r="G16" s="607"/>
      <c r="H16" s="607"/>
    </row>
    <row r="17" spans="1:8">
      <c r="A17" s="627" t="s">
        <v>912</v>
      </c>
      <c r="B17" s="616" t="s">
        <v>728</v>
      </c>
      <c r="C17" s="167" t="s">
        <v>1083</v>
      </c>
      <c r="D17" s="607"/>
      <c r="E17" s="607"/>
      <c r="F17" s="607"/>
      <c r="G17" s="607"/>
      <c r="H17" s="607"/>
    </row>
    <row r="18" spans="1:8">
      <c r="A18" s="627" t="s">
        <v>912</v>
      </c>
      <c r="B18" s="616" t="s">
        <v>884</v>
      </c>
      <c r="C18" s="167" t="s">
        <v>1083</v>
      </c>
      <c r="D18" s="607"/>
      <c r="E18" s="607"/>
      <c r="F18" s="607"/>
      <c r="G18" s="607"/>
      <c r="H18" s="607"/>
    </row>
    <row r="19" spans="1:8">
      <c r="A19" s="627" t="s">
        <v>912</v>
      </c>
      <c r="B19" s="616" t="s">
        <v>885</v>
      </c>
      <c r="C19" s="167" t="s">
        <v>1083</v>
      </c>
      <c r="D19" s="607"/>
      <c r="E19" s="607"/>
      <c r="F19" s="607"/>
      <c r="G19" s="607"/>
      <c r="H19" s="607"/>
    </row>
    <row r="20" spans="1:8" ht="25.5">
      <c r="A20" s="627" t="s">
        <v>912</v>
      </c>
      <c r="B20" s="208" t="s">
        <v>1038</v>
      </c>
      <c r="C20" s="167" t="s">
        <v>1083</v>
      </c>
      <c r="D20" s="607"/>
      <c r="E20" s="607"/>
      <c r="F20" s="607"/>
      <c r="G20" s="607"/>
      <c r="H20" s="607"/>
    </row>
    <row r="21" spans="1:8">
      <c r="A21" s="627" t="s">
        <v>912</v>
      </c>
      <c r="B21" s="616" t="s">
        <v>886</v>
      </c>
      <c r="C21" s="167" t="s">
        <v>1083</v>
      </c>
      <c r="D21" s="607"/>
      <c r="E21" s="607"/>
      <c r="F21" s="607"/>
      <c r="G21" s="607"/>
      <c r="H21" s="607"/>
    </row>
    <row r="22" spans="1:8">
      <c r="A22" s="627" t="s">
        <v>912</v>
      </c>
      <c r="B22" s="616" t="s">
        <v>887</v>
      </c>
      <c r="C22" s="167" t="s">
        <v>1083</v>
      </c>
      <c r="D22" s="607"/>
      <c r="E22" s="607"/>
      <c r="F22" s="607"/>
      <c r="G22" s="607"/>
      <c r="H22" s="607"/>
    </row>
    <row r="23" spans="1:8">
      <c r="A23" s="627" t="s">
        <v>912</v>
      </c>
      <c r="B23" s="616" t="s">
        <v>888</v>
      </c>
      <c r="C23" s="167"/>
      <c r="D23" s="607"/>
      <c r="E23" s="607"/>
      <c r="F23" s="607"/>
      <c r="G23" s="607"/>
      <c r="H23" s="607"/>
    </row>
    <row r="24" spans="1:8">
      <c r="A24" s="627" t="s">
        <v>912</v>
      </c>
      <c r="B24" s="620" t="s">
        <v>1039</v>
      </c>
      <c r="C24" s="167"/>
      <c r="D24" s="607"/>
      <c r="E24" s="607"/>
      <c r="F24" s="607"/>
      <c r="G24" s="607"/>
      <c r="H24" s="607"/>
    </row>
    <row r="25" spans="1:8">
      <c r="A25" s="627" t="s">
        <v>912</v>
      </c>
      <c r="B25" s="616" t="s">
        <v>889</v>
      </c>
      <c r="C25" s="167" t="s">
        <v>1083</v>
      </c>
      <c r="D25" s="607"/>
      <c r="E25" s="607"/>
      <c r="F25" s="607"/>
      <c r="G25" s="607"/>
      <c r="H25" s="607"/>
    </row>
    <row r="26" spans="1:8">
      <c r="A26" s="627" t="s">
        <v>912</v>
      </c>
      <c r="B26" s="616" t="s">
        <v>890</v>
      </c>
      <c r="C26" s="167" t="s">
        <v>1083</v>
      </c>
      <c r="D26" s="607"/>
      <c r="E26" s="607"/>
      <c r="F26" s="607"/>
      <c r="G26" s="607"/>
      <c r="H26" s="607"/>
    </row>
    <row r="27" spans="1:8">
      <c r="A27" s="627" t="s">
        <v>912</v>
      </c>
      <c r="B27" s="616" t="s">
        <v>891</v>
      </c>
      <c r="C27" s="167"/>
      <c r="D27" s="607"/>
      <c r="E27" s="607"/>
      <c r="F27" s="607"/>
      <c r="G27" s="607"/>
      <c r="H27" s="607"/>
    </row>
    <row r="28" spans="1:8">
      <c r="A28" s="627" t="s">
        <v>912</v>
      </c>
      <c r="B28" s="616" t="s">
        <v>892</v>
      </c>
      <c r="C28" s="167"/>
      <c r="D28" s="607"/>
      <c r="E28" s="607"/>
      <c r="F28" s="607"/>
      <c r="G28" s="607"/>
      <c r="H28" s="607"/>
    </row>
    <row r="29" spans="1:8">
      <c r="A29" s="627" t="s">
        <v>912</v>
      </c>
      <c r="B29" s="616" t="s">
        <v>893</v>
      </c>
      <c r="C29" s="167" t="s">
        <v>1083</v>
      </c>
      <c r="D29" s="607"/>
      <c r="E29" s="607"/>
      <c r="F29" s="607"/>
      <c r="G29" s="607"/>
      <c r="H29" s="607"/>
    </row>
    <row r="30" spans="1:8">
      <c r="A30" s="627" t="s">
        <v>912</v>
      </c>
      <c r="B30" s="616" t="s">
        <v>894</v>
      </c>
      <c r="C30" s="167" t="s">
        <v>1083</v>
      </c>
      <c r="D30" s="607"/>
      <c r="E30" s="607"/>
      <c r="F30" s="607"/>
      <c r="G30" s="607"/>
      <c r="H30" s="607"/>
    </row>
    <row r="31" spans="1:8">
      <c r="A31" s="627" t="s">
        <v>912</v>
      </c>
      <c r="B31" s="616" t="s">
        <v>895</v>
      </c>
      <c r="C31" s="167" t="s">
        <v>1083</v>
      </c>
      <c r="D31" s="607"/>
      <c r="E31" s="607"/>
      <c r="F31" s="607"/>
      <c r="G31" s="607"/>
      <c r="H31" s="607"/>
    </row>
    <row r="32" spans="1:8">
      <c r="A32" s="627" t="s">
        <v>912</v>
      </c>
      <c r="B32" s="616" t="s">
        <v>896</v>
      </c>
      <c r="C32" s="167" t="s">
        <v>1083</v>
      </c>
      <c r="D32" s="607"/>
      <c r="E32" s="607"/>
      <c r="F32" s="607"/>
      <c r="G32" s="607"/>
      <c r="H32" s="607"/>
    </row>
    <row r="33" spans="1:8">
      <c r="A33" s="627" t="s">
        <v>912</v>
      </c>
      <c r="B33" s="616" t="s">
        <v>897</v>
      </c>
      <c r="C33" s="167" t="s">
        <v>1083</v>
      </c>
      <c r="D33" s="607"/>
      <c r="E33" s="607"/>
      <c r="F33" s="607"/>
      <c r="G33" s="607"/>
      <c r="H33" s="607"/>
    </row>
    <row r="34" spans="1:8">
      <c r="A34" s="627" t="s">
        <v>912</v>
      </c>
      <c r="B34" s="616" t="s">
        <v>898</v>
      </c>
      <c r="C34" s="167"/>
      <c r="D34" s="607"/>
      <c r="E34" s="607"/>
      <c r="F34" s="607"/>
      <c r="G34" s="607"/>
      <c r="H34" s="607"/>
    </row>
    <row r="35" spans="1:8">
      <c r="A35" s="627" t="s">
        <v>912</v>
      </c>
      <c r="B35" s="616" t="s">
        <v>899</v>
      </c>
      <c r="C35" s="167"/>
      <c r="D35" s="607"/>
      <c r="E35" s="607"/>
      <c r="F35" s="607"/>
      <c r="G35" s="607"/>
      <c r="H35" s="607"/>
    </row>
    <row r="36" spans="1:8">
      <c r="A36" s="621"/>
      <c r="B36" s="607"/>
      <c r="C36" s="607"/>
      <c r="D36" s="607"/>
      <c r="E36" s="607"/>
      <c r="F36" s="607"/>
      <c r="G36" s="607"/>
      <c r="H36" s="607"/>
    </row>
    <row r="37" spans="1:8" ht="12.75" customHeight="1">
      <c r="A37" s="627" t="s">
        <v>911</v>
      </c>
      <c r="B37" s="1108" t="s">
        <v>506</v>
      </c>
      <c r="C37" s="1109"/>
      <c r="D37" s="1109"/>
      <c r="E37" s="1110"/>
      <c r="F37" s="1111"/>
      <c r="G37" s="152"/>
      <c r="H37" s="607"/>
    </row>
    <row r="38" spans="1:8" s="95" customFormat="1" ht="25.5" customHeight="1">
      <c r="A38" s="627" t="s">
        <v>911</v>
      </c>
      <c r="B38" s="96"/>
      <c r="C38" s="1112" t="s">
        <v>1046</v>
      </c>
      <c r="D38" s="1112"/>
      <c r="E38" s="97" t="s">
        <v>1048</v>
      </c>
      <c r="F38" s="1113" t="s">
        <v>1047</v>
      </c>
      <c r="G38" s="1114"/>
      <c r="H38" s="98"/>
    </row>
    <row r="39" spans="1:8">
      <c r="A39" s="627" t="s">
        <v>911</v>
      </c>
      <c r="B39" s="56" t="s">
        <v>1043</v>
      </c>
      <c r="C39" s="1102"/>
      <c r="D39" s="1103"/>
      <c r="E39" s="167" t="s">
        <v>1083</v>
      </c>
      <c r="F39" s="983" t="s">
        <v>1084</v>
      </c>
      <c r="G39" s="1104"/>
      <c r="H39" s="618"/>
    </row>
    <row r="40" spans="1:8">
      <c r="A40" s="627" t="s">
        <v>911</v>
      </c>
      <c r="B40" s="56" t="s">
        <v>1044</v>
      </c>
      <c r="C40" s="1102"/>
      <c r="D40" s="1103"/>
      <c r="E40" s="167"/>
      <c r="F40" s="983"/>
      <c r="G40" s="1104"/>
      <c r="H40" s="618"/>
    </row>
    <row r="41" spans="1:8">
      <c r="A41" s="627" t="s">
        <v>911</v>
      </c>
      <c r="B41" s="56" t="s">
        <v>1045</v>
      </c>
      <c r="C41" s="1102"/>
      <c r="D41" s="1103"/>
      <c r="E41" s="167" t="s">
        <v>1083</v>
      </c>
      <c r="F41" s="983" t="s">
        <v>1085</v>
      </c>
      <c r="G41" s="1104"/>
      <c r="H41" s="618"/>
    </row>
    <row r="42" spans="1:8">
      <c r="A42" s="621"/>
      <c r="B42" s="607"/>
      <c r="C42" s="607"/>
      <c r="D42" s="607"/>
      <c r="E42" s="607"/>
      <c r="F42" s="607"/>
      <c r="G42" s="607"/>
      <c r="H42" s="607"/>
    </row>
    <row r="43" spans="1:8" ht="26.25" customHeight="1">
      <c r="A43" s="627" t="s">
        <v>910</v>
      </c>
      <c r="B43" s="1105" t="s">
        <v>296</v>
      </c>
      <c r="C43" s="989"/>
      <c r="D43" s="989"/>
      <c r="E43" s="989"/>
      <c r="F43" s="989"/>
      <c r="G43" s="607"/>
      <c r="H43" s="607"/>
    </row>
    <row r="44" spans="1:8">
      <c r="A44" s="627" t="s">
        <v>910</v>
      </c>
      <c r="B44" s="616" t="s">
        <v>900</v>
      </c>
      <c r="C44" s="879" t="s">
        <v>1083</v>
      </c>
      <c r="D44" s="607"/>
      <c r="E44" s="607"/>
      <c r="F44" s="607"/>
      <c r="G44" s="607"/>
      <c r="H44" s="607"/>
    </row>
    <row r="45" spans="1:8">
      <c r="A45" s="627" t="s">
        <v>910</v>
      </c>
      <c r="B45" s="616" t="s">
        <v>901</v>
      </c>
      <c r="C45" s="167"/>
      <c r="D45" s="607"/>
      <c r="E45" s="607"/>
      <c r="F45" s="607"/>
      <c r="G45" s="607"/>
      <c r="H45" s="607"/>
    </row>
    <row r="46" spans="1:8">
      <c r="A46" s="627" t="s">
        <v>910</v>
      </c>
      <c r="B46" s="616" t="s">
        <v>902</v>
      </c>
      <c r="C46" s="167"/>
      <c r="D46" s="607"/>
      <c r="E46" s="607"/>
      <c r="F46" s="607"/>
      <c r="G46" s="607"/>
      <c r="H46" s="607"/>
    </row>
    <row r="47" spans="1:8" ht="25.5">
      <c r="A47" s="627" t="s">
        <v>910</v>
      </c>
      <c r="B47" s="616" t="s">
        <v>903</v>
      </c>
      <c r="C47" s="167"/>
      <c r="D47" s="607"/>
      <c r="E47" s="607"/>
      <c r="F47" s="607"/>
      <c r="G47" s="607"/>
      <c r="H47" s="607"/>
    </row>
    <row r="48" spans="1:8">
      <c r="A48" s="627" t="s">
        <v>910</v>
      </c>
      <c r="B48" s="616" t="s">
        <v>904</v>
      </c>
      <c r="C48" s="167" t="s">
        <v>1083</v>
      </c>
      <c r="D48" s="607"/>
      <c r="E48" s="607"/>
      <c r="F48" s="607"/>
      <c r="G48" s="607"/>
      <c r="H48" s="607"/>
    </row>
    <row r="49" spans="1:8" ht="27.75" customHeight="1">
      <c r="A49" s="627" t="s">
        <v>910</v>
      </c>
      <c r="B49" s="616" t="s">
        <v>905</v>
      </c>
      <c r="C49" s="167" t="s">
        <v>1083</v>
      </c>
      <c r="D49" s="607"/>
      <c r="E49" s="607"/>
      <c r="F49" s="607"/>
      <c r="G49" s="607"/>
      <c r="H49" s="607"/>
    </row>
    <row r="50" spans="1:8" ht="24.75" customHeight="1">
      <c r="A50" s="627" t="s">
        <v>910</v>
      </c>
      <c r="B50" s="616" t="s">
        <v>906</v>
      </c>
      <c r="C50" s="167"/>
      <c r="D50" s="607"/>
      <c r="E50" s="607"/>
      <c r="F50" s="607"/>
      <c r="G50" s="607"/>
      <c r="H50" s="607"/>
    </row>
    <row r="51" spans="1:8">
      <c r="A51" s="627" t="s">
        <v>910</v>
      </c>
      <c r="B51" s="616" t="s">
        <v>907</v>
      </c>
      <c r="C51" s="167"/>
      <c r="D51" s="607"/>
      <c r="E51" s="607"/>
      <c r="F51" s="607"/>
      <c r="G51" s="607"/>
      <c r="H51" s="607"/>
    </row>
    <row r="52" spans="1:8">
      <c r="A52" s="627" t="s">
        <v>910</v>
      </c>
      <c r="B52" s="616" t="s">
        <v>908</v>
      </c>
      <c r="C52" s="167"/>
      <c r="D52" s="607"/>
      <c r="E52" s="607"/>
      <c r="F52" s="607"/>
      <c r="G52" s="607"/>
      <c r="H52" s="607"/>
    </row>
    <row r="53" spans="1:8">
      <c r="A53" s="627" t="s">
        <v>910</v>
      </c>
      <c r="B53" s="620" t="s">
        <v>22</v>
      </c>
      <c r="C53" s="167"/>
      <c r="D53" s="607"/>
      <c r="E53" s="607"/>
      <c r="F53" s="607"/>
      <c r="G53" s="607"/>
      <c r="H53" s="607"/>
    </row>
    <row r="54" spans="1:8">
      <c r="A54" s="627" t="s">
        <v>910</v>
      </c>
      <c r="B54" s="237" t="s">
        <v>23</v>
      </c>
      <c r="C54" s="167"/>
      <c r="D54" s="607"/>
      <c r="E54" s="607"/>
      <c r="F54" s="607"/>
      <c r="G54" s="607"/>
      <c r="H54" s="607"/>
    </row>
    <row r="55" spans="1:8" ht="15.75" customHeight="1">
      <c r="A55" s="627" t="s">
        <v>910</v>
      </c>
      <c r="B55" s="625" t="s">
        <v>909</v>
      </c>
      <c r="C55" s="167"/>
      <c r="D55" s="25"/>
      <c r="E55" s="607"/>
      <c r="F55" s="607"/>
      <c r="G55" s="607"/>
      <c r="H55" s="607"/>
    </row>
    <row r="56" spans="1:8">
      <c r="A56" s="627"/>
      <c r="B56" s="1106"/>
      <c r="C56" s="1107"/>
      <c r="D56" s="607"/>
      <c r="E56" s="607"/>
      <c r="F56" s="607"/>
      <c r="G56" s="607"/>
      <c r="H56" s="607"/>
    </row>
  </sheetData>
  <sheetProtection password="CA0F" sheet="1" objects="1" scenarios="1"/>
  <mergeCells count="23">
    <mergeCell ref="B14:F14"/>
    <mergeCell ref="A1:F1"/>
    <mergeCell ref="B3:F3"/>
    <mergeCell ref="B4:D4"/>
    <mergeCell ref="B5:D5"/>
    <mergeCell ref="B6:D6"/>
    <mergeCell ref="B7:D7"/>
    <mergeCell ref="B8:D8"/>
    <mergeCell ref="B9:D9"/>
    <mergeCell ref="B10:D10"/>
    <mergeCell ref="B11:D11"/>
    <mergeCell ref="B12:D12"/>
    <mergeCell ref="C41:D41"/>
    <mergeCell ref="F41:G41"/>
    <mergeCell ref="B43:F43"/>
    <mergeCell ref="B56:C56"/>
    <mergeCell ref="B37:F37"/>
    <mergeCell ref="C38:D38"/>
    <mergeCell ref="F38:G38"/>
    <mergeCell ref="C39:D39"/>
    <mergeCell ref="F39:G39"/>
    <mergeCell ref="C40:D40"/>
    <mergeCell ref="F40:G40"/>
  </mergeCells>
  <pageMargins left="0.75" right="0.75" top="1" bottom="1" header="0.5" footer="0.5"/>
  <pageSetup orientation="portrait" r:id="rId1"/>
  <headerFooter alignWithMargins="0">
    <oddHeader>&amp;CCommon Data Set 2008-09</oddHeader>
    <oddFooter>&amp;C&amp;A&amp;RPage &amp;P</oddFooter>
  </headerFooter>
  <drawing r:id="rId2"/>
</worksheet>
</file>

<file path=xl/worksheets/sheet8.xml><?xml version="1.0" encoding="utf-8"?>
<worksheet xmlns="http://schemas.openxmlformats.org/spreadsheetml/2006/main" xmlns:r="http://schemas.openxmlformats.org/officeDocument/2006/relationships">
  <sheetPr>
    <tabColor theme="1"/>
  </sheetPr>
  <dimension ref="A1:E53"/>
  <sheetViews>
    <sheetView workbookViewId="0">
      <selection sqref="A1:E1"/>
    </sheetView>
  </sheetViews>
  <sheetFormatPr defaultRowHeight="12.75"/>
  <cols>
    <col min="1" max="1" width="3.85546875" style="1" customWidth="1"/>
    <col min="2" max="2" width="29.28515625" customWidth="1"/>
    <col min="3" max="5" width="18.7109375" customWidth="1"/>
  </cols>
  <sheetData>
    <row r="1" spans="1:5" ht="18">
      <c r="A1" s="1097" t="s">
        <v>297</v>
      </c>
      <c r="B1" s="1097"/>
      <c r="C1" s="1097"/>
      <c r="D1" s="1097"/>
      <c r="E1" s="1097"/>
    </row>
    <row r="3" spans="1:5" ht="27.75" customHeight="1">
      <c r="B3" s="1105" t="s">
        <v>294</v>
      </c>
      <c r="C3" s="1105"/>
      <c r="D3" s="1105"/>
      <c r="E3" s="1105"/>
    </row>
    <row r="4" spans="1:5" s="152" customFormat="1">
      <c r="A4" s="150"/>
      <c r="B4" s="51"/>
      <c r="C4" s="51"/>
      <c r="D4" s="51"/>
      <c r="E4" s="51"/>
    </row>
    <row r="5" spans="1:5" s="152" customFormat="1" ht="38.25" customHeight="1">
      <c r="A5" s="271" t="s">
        <v>1071</v>
      </c>
      <c r="B5" s="1133" t="s">
        <v>295</v>
      </c>
      <c r="C5" s="1134"/>
      <c r="D5" s="1134"/>
      <c r="E5" s="1134"/>
    </row>
    <row r="6" spans="1:5" s="152" customFormat="1">
      <c r="A6" s="247"/>
      <c r="B6" s="781">
        <v>40238</v>
      </c>
      <c r="C6" s="245"/>
      <c r="D6" s="244"/>
      <c r="E6" s="155"/>
    </row>
    <row r="7" spans="1:5">
      <c r="A7" s="2"/>
      <c r="B7" s="2"/>
      <c r="C7" s="2"/>
      <c r="D7" s="2"/>
      <c r="E7" s="2"/>
    </row>
    <row r="8" spans="1:5" s="646" customFormat="1" ht="117" customHeight="1">
      <c r="A8" s="647" t="s">
        <v>311</v>
      </c>
      <c r="B8" s="1135" t="s">
        <v>1168</v>
      </c>
      <c r="C8" s="1136"/>
      <c r="D8" s="1136"/>
      <c r="E8" s="1136"/>
    </row>
    <row r="9" spans="1:5" s="646" customFormat="1">
      <c r="A9" s="647"/>
      <c r="C9" s="782"/>
      <c r="D9" s="647"/>
      <c r="E9" s="647"/>
    </row>
    <row r="10" spans="1:5" s="646" customFormat="1">
      <c r="A10" s="647" t="s">
        <v>311</v>
      </c>
      <c r="B10" s="783"/>
      <c r="C10" s="275" t="s">
        <v>298</v>
      </c>
      <c r="D10" s="275" t="s">
        <v>111</v>
      </c>
    </row>
    <row r="11" spans="1:5" s="646" customFormat="1" ht="25.5">
      <c r="A11" s="647" t="s">
        <v>311</v>
      </c>
      <c r="B11" s="615" t="s">
        <v>163</v>
      </c>
      <c r="C11" s="784"/>
      <c r="D11" s="784"/>
    </row>
    <row r="12" spans="1:5" s="646" customFormat="1" ht="38.25">
      <c r="A12" s="647" t="s">
        <v>311</v>
      </c>
      <c r="B12" s="615" t="s">
        <v>164</v>
      </c>
      <c r="C12" s="784"/>
      <c r="D12" s="784"/>
    </row>
    <row r="13" spans="1:5" s="646" customFormat="1" ht="25.5">
      <c r="A13" s="647" t="s">
        <v>311</v>
      </c>
      <c r="B13" s="615" t="s">
        <v>165</v>
      </c>
      <c r="C13" s="784"/>
      <c r="D13" s="784"/>
    </row>
    <row r="14" spans="1:5" s="646" customFormat="1" ht="25.5">
      <c r="A14" s="647" t="s">
        <v>311</v>
      </c>
      <c r="B14" s="615" t="s">
        <v>166</v>
      </c>
      <c r="C14" s="784"/>
      <c r="D14" s="784"/>
    </row>
    <row r="15" spans="1:5" s="646" customFormat="1" ht="25.5">
      <c r="A15" s="647" t="s">
        <v>311</v>
      </c>
      <c r="B15" s="615" t="s">
        <v>167</v>
      </c>
      <c r="C15" s="784"/>
      <c r="D15" s="784"/>
    </row>
    <row r="16" spans="1:5" s="646" customFormat="1">
      <c r="A16" s="647"/>
      <c r="B16" s="785"/>
      <c r="C16" s="786"/>
      <c r="D16" s="787"/>
    </row>
    <row r="17" spans="1:5" s="646" customFormat="1">
      <c r="A17" s="647" t="s">
        <v>311</v>
      </c>
      <c r="B17" s="615" t="s">
        <v>851</v>
      </c>
      <c r="C17" s="784"/>
      <c r="D17" s="784"/>
    </row>
    <row r="18" spans="1:5" s="646" customFormat="1">
      <c r="A18" s="647"/>
      <c r="B18" s="785"/>
      <c r="C18" s="786"/>
      <c r="D18" s="787"/>
    </row>
    <row r="19" spans="1:5" s="646" customFormat="1" ht="25.5">
      <c r="A19" s="647" t="s">
        <v>311</v>
      </c>
      <c r="B19" s="615" t="s">
        <v>852</v>
      </c>
      <c r="C19" s="784"/>
      <c r="D19" s="784"/>
    </row>
    <row r="20" spans="1:5" s="646" customFormat="1" ht="25.5">
      <c r="A20" s="647" t="s">
        <v>311</v>
      </c>
      <c r="B20" s="615" t="s">
        <v>853</v>
      </c>
      <c r="C20" s="784"/>
      <c r="D20" s="784"/>
    </row>
    <row r="21" spans="1:5" s="646" customFormat="1" ht="25.5">
      <c r="A21" s="647" t="s">
        <v>311</v>
      </c>
      <c r="B21" s="615" t="s">
        <v>854</v>
      </c>
      <c r="C21" s="784"/>
      <c r="D21" s="784"/>
    </row>
    <row r="22" spans="1:5" s="646" customFormat="1">
      <c r="A22" s="648"/>
    </row>
    <row r="23" spans="1:5" s="646" customFormat="1" ht="38.25" customHeight="1">
      <c r="A23" s="647" t="s">
        <v>311</v>
      </c>
      <c r="B23" s="1137" t="s">
        <v>855</v>
      </c>
      <c r="C23" s="1138"/>
      <c r="D23" s="788"/>
    </row>
    <row r="24" spans="1:5" s="646" customFormat="1">
      <c r="A24" s="647"/>
      <c r="B24" s="260"/>
      <c r="C24" s="260"/>
      <c r="D24" s="789"/>
    </row>
    <row r="25" spans="1:5" s="646" customFormat="1">
      <c r="A25" s="647" t="s">
        <v>311</v>
      </c>
      <c r="B25" s="1127" t="s">
        <v>856</v>
      </c>
      <c r="C25" s="1128"/>
      <c r="D25" s="1128"/>
      <c r="E25" s="1129"/>
    </row>
    <row r="26" spans="1:5" s="646" customFormat="1">
      <c r="A26" s="647"/>
      <c r="B26" s="1130"/>
      <c r="C26" s="1122"/>
      <c r="D26" s="1122"/>
      <c r="E26" s="1131"/>
    </row>
    <row r="27" spans="1:5" s="646" customFormat="1">
      <c r="A27" s="648"/>
    </row>
    <row r="28" spans="1:5" s="646" customFormat="1">
      <c r="A28" s="647" t="s">
        <v>857</v>
      </c>
      <c r="B28" s="1124"/>
      <c r="C28" s="1125"/>
      <c r="D28" s="737" t="s">
        <v>300</v>
      </c>
      <c r="E28" s="737" t="s">
        <v>301</v>
      </c>
    </row>
    <row r="29" spans="1:5" s="646" customFormat="1" ht="25.5" customHeight="1">
      <c r="A29" s="647" t="s">
        <v>857</v>
      </c>
      <c r="B29" s="1126" t="s">
        <v>299</v>
      </c>
      <c r="C29" s="1126"/>
      <c r="D29" s="790"/>
      <c r="E29" s="790"/>
    </row>
    <row r="30" spans="1:5" s="646" customFormat="1">
      <c r="A30" s="648"/>
    </row>
    <row r="31" spans="1:5" s="646" customFormat="1">
      <c r="A31" s="647" t="s">
        <v>858</v>
      </c>
      <c r="B31" s="1124"/>
      <c r="C31" s="1125"/>
      <c r="D31" s="737" t="s">
        <v>197</v>
      </c>
      <c r="E31" s="737" t="s">
        <v>198</v>
      </c>
    </row>
    <row r="32" spans="1:5" s="646" customFormat="1" ht="27.75" customHeight="1">
      <c r="A32" s="647" t="s">
        <v>858</v>
      </c>
      <c r="B32" s="1126" t="s">
        <v>861</v>
      </c>
      <c r="C32" s="1126"/>
      <c r="D32" s="310"/>
      <c r="E32" s="310"/>
    </row>
    <row r="33" spans="1:5" s="646" customFormat="1">
      <c r="A33" s="648"/>
    </row>
    <row r="34" spans="1:5" s="646" customFormat="1">
      <c r="A34" s="647" t="s">
        <v>859</v>
      </c>
      <c r="B34" s="1127" t="s">
        <v>862</v>
      </c>
      <c r="C34" s="1128"/>
      <c r="D34" s="1128"/>
      <c r="E34" s="1129"/>
    </row>
    <row r="35" spans="1:5" s="646" customFormat="1">
      <c r="A35" s="647"/>
      <c r="B35" s="1130"/>
      <c r="C35" s="1122"/>
      <c r="D35" s="1122"/>
      <c r="E35" s="1131"/>
    </row>
    <row r="36" spans="1:5" s="646" customFormat="1">
      <c r="A36" s="648"/>
      <c r="B36" s="1132"/>
      <c r="C36" s="1132"/>
      <c r="D36" s="1132"/>
      <c r="E36" s="1132"/>
    </row>
    <row r="37" spans="1:5" s="646" customFormat="1">
      <c r="A37" s="647" t="s">
        <v>860</v>
      </c>
      <c r="B37" s="1122" t="s">
        <v>302</v>
      </c>
      <c r="C37" s="1122"/>
      <c r="D37" s="1122"/>
      <c r="E37" s="1122"/>
    </row>
    <row r="38" spans="1:5" s="646" customFormat="1" ht="25.5">
      <c r="A38" s="647" t="s">
        <v>860</v>
      </c>
      <c r="B38" s="783"/>
      <c r="C38" s="307" t="s">
        <v>303</v>
      </c>
      <c r="D38" s="307" t="s">
        <v>304</v>
      </c>
      <c r="E38" s="307" t="s">
        <v>305</v>
      </c>
    </row>
    <row r="39" spans="1:5" s="646" customFormat="1">
      <c r="A39" s="647" t="s">
        <v>860</v>
      </c>
      <c r="B39" s="277" t="s">
        <v>306</v>
      </c>
      <c r="C39" s="788"/>
      <c r="D39" s="788"/>
      <c r="E39" s="788"/>
    </row>
    <row r="40" spans="1:5" s="646" customFormat="1">
      <c r="A40" s="647" t="s">
        <v>860</v>
      </c>
      <c r="B40" s="277" t="s">
        <v>307</v>
      </c>
      <c r="C40" s="791"/>
      <c r="D40" s="791"/>
      <c r="E40" s="788"/>
    </row>
    <row r="41" spans="1:5" s="646" customFormat="1">
      <c r="A41" s="647" t="s">
        <v>860</v>
      </c>
      <c r="B41" s="277" t="s">
        <v>308</v>
      </c>
      <c r="C41" s="791"/>
      <c r="D41" s="788"/>
      <c r="E41" s="788"/>
    </row>
    <row r="42" spans="1:5" s="646" customFormat="1" ht="51">
      <c r="A42" s="647" t="s">
        <v>860</v>
      </c>
      <c r="B42" s="715" t="s">
        <v>1040</v>
      </c>
      <c r="C42" s="791"/>
      <c r="D42" s="791"/>
      <c r="E42" s="788"/>
    </row>
    <row r="43" spans="1:5" s="646" customFormat="1">
      <c r="A43" s="647" t="s">
        <v>860</v>
      </c>
      <c r="B43" s="277" t="s">
        <v>309</v>
      </c>
      <c r="C43" s="788"/>
      <c r="D43" s="788"/>
      <c r="E43" s="788"/>
    </row>
    <row r="44" spans="1:5" s="646" customFormat="1">
      <c r="A44" s="647" t="s">
        <v>860</v>
      </c>
      <c r="B44" s="277" t="s">
        <v>310</v>
      </c>
      <c r="C44" s="788"/>
      <c r="D44" s="788"/>
      <c r="E44" s="788"/>
    </row>
    <row r="45" spans="1:5" s="646" customFormat="1">
      <c r="A45" s="648"/>
    </row>
    <row r="46" spans="1:5" s="646" customFormat="1">
      <c r="A46" s="648"/>
    </row>
    <row r="47" spans="1:5" s="646" customFormat="1">
      <c r="A47" s="647" t="s">
        <v>991</v>
      </c>
      <c r="B47" s="1123" t="s">
        <v>391</v>
      </c>
      <c r="C47" s="1123"/>
    </row>
    <row r="48" spans="1:5" s="646" customFormat="1" ht="25.5">
      <c r="A48" s="647" t="s">
        <v>991</v>
      </c>
      <c r="B48" s="615" t="s">
        <v>730</v>
      </c>
      <c r="C48" s="792"/>
    </row>
    <row r="49" spans="1:3" s="646" customFormat="1" ht="25.5">
      <c r="A49" s="647" t="s">
        <v>991</v>
      </c>
      <c r="B49" s="615" t="s">
        <v>733</v>
      </c>
      <c r="C49" s="792"/>
    </row>
    <row r="50" spans="1:3" s="646" customFormat="1" ht="25.5">
      <c r="A50" s="647" t="s">
        <v>991</v>
      </c>
      <c r="B50" s="615" t="s">
        <v>165</v>
      </c>
      <c r="C50" s="792"/>
    </row>
    <row r="51" spans="1:3" s="646" customFormat="1" ht="25.5">
      <c r="A51" s="647" t="s">
        <v>991</v>
      </c>
      <c r="B51" s="615" t="s">
        <v>732</v>
      </c>
      <c r="C51" s="792"/>
    </row>
    <row r="52" spans="1:3" s="646" customFormat="1" ht="25.5">
      <c r="A52" s="647" t="s">
        <v>991</v>
      </c>
      <c r="B52" s="615" t="s">
        <v>731</v>
      </c>
      <c r="C52" s="792"/>
    </row>
    <row r="53" spans="1:3" s="646" customFormat="1">
      <c r="A53" s="648"/>
    </row>
  </sheetData>
  <sheetProtection password="CA0F" sheet="1" objects="1" scenarios="1"/>
  <mergeCells count="14">
    <mergeCell ref="B25:E26"/>
    <mergeCell ref="A1:E1"/>
    <mergeCell ref="B3:E3"/>
    <mergeCell ref="B5:E5"/>
    <mergeCell ref="B8:E8"/>
    <mergeCell ref="B23:C23"/>
    <mergeCell ref="B37:E37"/>
    <mergeCell ref="B47:C47"/>
    <mergeCell ref="B28:C28"/>
    <mergeCell ref="B29:C29"/>
    <mergeCell ref="B31:C31"/>
    <mergeCell ref="B32:C32"/>
    <mergeCell ref="B34:E35"/>
    <mergeCell ref="B36:E36"/>
  </mergeCells>
  <pageMargins left="0.75" right="0.75" top="1" bottom="1" header="0.5" footer="0.5"/>
  <pageSetup orientation="portrait" r:id="rId1"/>
  <headerFooter alignWithMargins="0">
    <oddHeader>&amp;CCommon Data Set 2008-09</oddHeader>
    <oddFooter>&amp;A&amp;RPage &amp;P</oddFooter>
  </headerFooter>
  <drawing r:id="rId2"/>
</worksheet>
</file>

<file path=xl/worksheets/sheet9.xml><?xml version="1.0" encoding="utf-8"?>
<worksheet xmlns="http://schemas.openxmlformats.org/spreadsheetml/2006/main" xmlns:r="http://schemas.openxmlformats.org/officeDocument/2006/relationships">
  <sheetPr>
    <tabColor theme="1"/>
  </sheetPr>
  <dimension ref="A1:F163"/>
  <sheetViews>
    <sheetView workbookViewId="0">
      <selection sqref="A1:F1"/>
    </sheetView>
  </sheetViews>
  <sheetFormatPr defaultRowHeight="12.75"/>
  <cols>
    <col min="1" max="1" width="4.7109375" style="1" customWidth="1"/>
    <col min="2" max="2" width="2.5703125" customWidth="1"/>
    <col min="3" max="3" width="41" customWidth="1"/>
    <col min="4" max="6" width="14.28515625" customWidth="1"/>
  </cols>
  <sheetData>
    <row r="1" spans="1:6" ht="18">
      <c r="A1" s="1097" t="s">
        <v>1063</v>
      </c>
      <c r="B1" s="1097"/>
      <c r="C1" s="1097"/>
      <c r="D1" s="1097"/>
      <c r="E1" s="1097"/>
      <c r="F1" s="1097"/>
    </row>
    <row r="2" spans="1:6">
      <c r="A2" s="901"/>
      <c r="B2" s="910"/>
      <c r="C2" s="910"/>
      <c r="D2" s="910"/>
      <c r="E2" s="910"/>
      <c r="F2" s="910"/>
    </row>
    <row r="3" spans="1:6" ht="15.75">
      <c r="A3" s="901"/>
      <c r="B3" s="1183" t="s">
        <v>992</v>
      </c>
      <c r="C3" s="1148"/>
      <c r="D3" s="1148"/>
      <c r="E3" s="910"/>
      <c r="F3" s="910"/>
    </row>
    <row r="4" spans="1:6" ht="116.25" customHeight="1">
      <c r="A4" s="908"/>
      <c r="B4" s="1184" t="s">
        <v>2</v>
      </c>
      <c r="C4" s="989"/>
      <c r="D4" s="989"/>
      <c r="E4" s="989"/>
      <c r="F4" s="989"/>
    </row>
    <row r="5" spans="1:6">
      <c r="A5" s="908"/>
      <c r="B5" s="902"/>
      <c r="C5" s="898"/>
      <c r="D5" s="898"/>
      <c r="E5" s="898"/>
      <c r="F5" s="898"/>
    </row>
    <row r="6" spans="1:6" ht="25.5">
      <c r="A6" s="908" t="s">
        <v>931</v>
      </c>
      <c r="B6" s="1185"/>
      <c r="C6" s="1186"/>
      <c r="D6" s="1186"/>
      <c r="E6" s="49" t="s">
        <v>0</v>
      </c>
      <c r="F6" s="97" t="s">
        <v>1</v>
      </c>
    </row>
    <row r="7" spans="1:6" ht="27" customHeight="1">
      <c r="A7" s="908" t="s">
        <v>931</v>
      </c>
      <c r="B7" s="1187" t="s">
        <v>76</v>
      </c>
      <c r="C7" s="988"/>
      <c r="D7" s="988"/>
      <c r="E7" s="116"/>
      <c r="F7" s="116" t="s">
        <v>1081</v>
      </c>
    </row>
    <row r="8" spans="1:6">
      <c r="A8" s="908"/>
      <c r="B8" s="156"/>
      <c r="C8" s="911"/>
      <c r="D8" s="911"/>
      <c r="E8" s="157"/>
      <c r="F8" s="157"/>
    </row>
    <row r="9" spans="1:6" ht="12.75" customHeight="1">
      <c r="A9" s="908" t="s">
        <v>933</v>
      </c>
      <c r="B9" s="1134" t="s">
        <v>59</v>
      </c>
      <c r="C9" s="1134"/>
      <c r="D9" s="1134"/>
      <c r="E9" s="1134"/>
      <c r="F9" s="1134"/>
    </row>
    <row r="10" spans="1:6">
      <c r="A10" s="908" t="s">
        <v>933</v>
      </c>
      <c r="B10" s="1179" t="s">
        <v>60</v>
      </c>
      <c r="C10" s="1179"/>
      <c r="D10" s="67" t="s">
        <v>1081</v>
      </c>
      <c r="E10" s="910"/>
      <c r="F10" s="910"/>
    </row>
    <row r="11" spans="1:6">
      <c r="A11" s="908" t="s">
        <v>933</v>
      </c>
      <c r="B11" s="1150" t="s">
        <v>61</v>
      </c>
      <c r="C11" s="1150"/>
      <c r="D11" s="67"/>
      <c r="E11" s="910"/>
      <c r="F11" s="910"/>
    </row>
    <row r="12" spans="1:6">
      <c r="A12" s="908" t="s">
        <v>933</v>
      </c>
      <c r="B12" s="1150" t="s">
        <v>62</v>
      </c>
      <c r="C12" s="1150"/>
      <c r="D12" s="67"/>
      <c r="E12" s="910"/>
      <c r="F12" s="910"/>
    </row>
    <row r="13" spans="1:6">
      <c r="A13" s="901"/>
      <c r="B13" s="910"/>
      <c r="C13" s="910"/>
      <c r="D13" s="910"/>
      <c r="E13" s="910"/>
      <c r="F13" s="910"/>
    </row>
    <row r="14" spans="1:6" ht="59.25">
      <c r="A14" s="908" t="s">
        <v>931</v>
      </c>
      <c r="B14" s="1180"/>
      <c r="C14" s="1181"/>
      <c r="D14" s="1182"/>
      <c r="E14" s="909" t="s">
        <v>997</v>
      </c>
      <c r="F14" s="909" t="s">
        <v>998</v>
      </c>
    </row>
    <row r="15" spans="1:6" ht="15">
      <c r="A15" s="908" t="s">
        <v>931</v>
      </c>
      <c r="B15" s="1173" t="s">
        <v>993</v>
      </c>
      <c r="C15" s="1174"/>
      <c r="D15" s="1174"/>
      <c r="E15" s="1174"/>
      <c r="F15" s="1175"/>
    </row>
    <row r="16" spans="1:6" ht="12.75" customHeight="1">
      <c r="A16" s="908" t="s">
        <v>931</v>
      </c>
      <c r="B16" s="1169" t="s">
        <v>994</v>
      </c>
      <c r="C16" s="984"/>
      <c r="D16" s="985"/>
      <c r="E16" s="104">
        <v>2690419</v>
      </c>
      <c r="F16" s="104">
        <v>137850</v>
      </c>
    </row>
    <row r="17" spans="1:6" ht="26.25" customHeight="1">
      <c r="A17" s="908" t="s">
        <v>931</v>
      </c>
      <c r="B17" s="1169" t="s">
        <v>168</v>
      </c>
      <c r="C17" s="984"/>
      <c r="D17" s="985"/>
      <c r="E17" s="104">
        <v>2742322</v>
      </c>
      <c r="F17" s="104">
        <v>1200</v>
      </c>
    </row>
    <row r="18" spans="1:6" ht="40.5" customHeight="1">
      <c r="A18" s="908" t="s">
        <v>931</v>
      </c>
      <c r="B18" s="1176" t="s">
        <v>545</v>
      </c>
      <c r="C18" s="1177"/>
      <c r="D18" s="1178"/>
      <c r="E18" s="104">
        <v>15960687</v>
      </c>
      <c r="F18" s="104">
        <v>3005533</v>
      </c>
    </row>
    <row r="19" spans="1:6" ht="27.75" customHeight="1">
      <c r="A19" s="908" t="s">
        <v>931</v>
      </c>
      <c r="B19" s="1169" t="s">
        <v>77</v>
      </c>
      <c r="C19" s="984"/>
      <c r="D19" s="985"/>
      <c r="E19" s="104">
        <v>818008</v>
      </c>
      <c r="F19" s="104">
        <v>299280</v>
      </c>
    </row>
    <row r="20" spans="1:6" ht="12.75" customHeight="1">
      <c r="A20" s="908" t="s">
        <v>931</v>
      </c>
      <c r="B20" s="1170" t="s">
        <v>215</v>
      </c>
      <c r="C20" s="1171"/>
      <c r="D20" s="1172"/>
      <c r="E20" s="105">
        <f>SUM(E16:E19)</f>
        <v>22211436</v>
      </c>
      <c r="F20" s="105">
        <f>SUM(F16:F19)</f>
        <v>3443863</v>
      </c>
    </row>
    <row r="21" spans="1:6" ht="15">
      <c r="A21" s="908" t="s">
        <v>931</v>
      </c>
      <c r="B21" s="1173" t="s">
        <v>216</v>
      </c>
      <c r="C21" s="1174"/>
      <c r="D21" s="1174"/>
      <c r="E21" s="1174"/>
      <c r="F21" s="1175"/>
    </row>
    <row r="22" spans="1:6" ht="12.75" customHeight="1">
      <c r="A22" s="908" t="s">
        <v>931</v>
      </c>
      <c r="B22" s="1169" t="s">
        <v>217</v>
      </c>
      <c r="C22" s="984"/>
      <c r="D22" s="985"/>
      <c r="E22" s="106">
        <v>13026063</v>
      </c>
      <c r="F22" s="106">
        <v>6624656</v>
      </c>
    </row>
    <row r="23" spans="1:6" ht="12.75" customHeight="1">
      <c r="A23" s="908" t="s">
        <v>931</v>
      </c>
      <c r="B23" s="1169" t="s">
        <v>734</v>
      </c>
      <c r="C23" s="984"/>
      <c r="D23" s="985"/>
      <c r="E23" s="106">
        <v>419973</v>
      </c>
      <c r="F23" s="906"/>
    </row>
    <row r="24" spans="1:6" ht="25.5" customHeight="1">
      <c r="A24" s="908" t="s">
        <v>931</v>
      </c>
      <c r="B24" s="1169" t="s">
        <v>169</v>
      </c>
      <c r="C24" s="984"/>
      <c r="D24" s="985"/>
      <c r="E24" s="106">
        <v>1048376</v>
      </c>
      <c r="F24" s="107">
        <v>1554630</v>
      </c>
    </row>
    <row r="25" spans="1:6" ht="12.75" customHeight="1">
      <c r="A25" s="908" t="s">
        <v>931</v>
      </c>
      <c r="B25" s="1170" t="s">
        <v>218</v>
      </c>
      <c r="C25" s="1171"/>
      <c r="D25" s="1172"/>
      <c r="E25" s="105">
        <f>SUM(E22:E24)</f>
        <v>14494412</v>
      </c>
      <c r="F25" s="105">
        <f>SUM(F22,F24)</f>
        <v>8179286</v>
      </c>
    </row>
    <row r="26" spans="1:6" ht="15">
      <c r="A26" s="908" t="s">
        <v>931</v>
      </c>
      <c r="B26" s="1173" t="s">
        <v>922</v>
      </c>
      <c r="C26" s="1174"/>
      <c r="D26" s="1174"/>
      <c r="E26" s="1174"/>
      <c r="F26" s="1175"/>
    </row>
    <row r="27" spans="1:6" ht="12.75" customHeight="1">
      <c r="A27" s="908" t="s">
        <v>931</v>
      </c>
      <c r="B27" s="983" t="s">
        <v>219</v>
      </c>
      <c r="C27" s="1162"/>
      <c r="D27" s="1104"/>
      <c r="E27" s="106">
        <v>1466772</v>
      </c>
      <c r="F27" s="106">
        <v>3191200</v>
      </c>
    </row>
    <row r="28" spans="1:6" ht="38.25" customHeight="1">
      <c r="A28" s="908" t="s">
        <v>931</v>
      </c>
      <c r="B28" s="983" t="s">
        <v>170</v>
      </c>
      <c r="C28" s="1162"/>
      <c r="D28" s="1104"/>
      <c r="E28" s="106">
        <v>1472289</v>
      </c>
      <c r="F28" s="106">
        <v>1475416</v>
      </c>
    </row>
    <row r="29" spans="1:6" ht="12.75" customHeight="1">
      <c r="A29" s="908" t="s">
        <v>931</v>
      </c>
      <c r="B29" s="983" t="s">
        <v>220</v>
      </c>
      <c r="C29" s="1162"/>
      <c r="D29" s="1104"/>
      <c r="E29" s="106">
        <v>0</v>
      </c>
      <c r="F29" s="106">
        <v>0</v>
      </c>
    </row>
    <row r="30" spans="1:6">
      <c r="A30" s="901"/>
      <c r="B30" s="910"/>
      <c r="C30" s="910"/>
      <c r="D30" s="910"/>
      <c r="E30" s="910"/>
      <c r="F30" s="910"/>
    </row>
    <row r="31" spans="1:6" ht="87" customHeight="1">
      <c r="A31" s="908" t="s">
        <v>932</v>
      </c>
      <c r="B31" s="1105" t="s">
        <v>24</v>
      </c>
      <c r="C31" s="1134"/>
      <c r="D31" s="1134"/>
      <c r="E31" s="1134"/>
      <c r="F31" s="1134"/>
    </row>
    <row r="32" spans="1:6" ht="36">
      <c r="A32" s="908" t="s">
        <v>932</v>
      </c>
      <c r="B32" s="118"/>
      <c r="C32" s="119"/>
      <c r="D32" s="26" t="s">
        <v>221</v>
      </c>
      <c r="E32" s="26" t="s">
        <v>222</v>
      </c>
      <c r="F32" s="26" t="s">
        <v>223</v>
      </c>
    </row>
    <row r="33" spans="1:6" ht="36">
      <c r="A33" s="908" t="s">
        <v>932</v>
      </c>
      <c r="B33" s="108" t="s">
        <v>224</v>
      </c>
      <c r="C33" s="109" t="s">
        <v>3</v>
      </c>
      <c r="D33" s="110">
        <v>599</v>
      </c>
      <c r="E33" s="110">
        <v>2651</v>
      </c>
      <c r="F33" s="110">
        <v>45</v>
      </c>
    </row>
    <row r="34" spans="1:6" ht="24.75" customHeight="1">
      <c r="A34" s="908" t="s">
        <v>932</v>
      </c>
      <c r="B34" s="108" t="s">
        <v>227</v>
      </c>
      <c r="C34" s="109" t="s">
        <v>171</v>
      </c>
      <c r="D34" s="110">
        <v>517</v>
      </c>
      <c r="E34" s="110">
        <v>2170</v>
      </c>
      <c r="F34" s="110">
        <v>30</v>
      </c>
    </row>
    <row r="35" spans="1:6" ht="24">
      <c r="A35" s="908" t="s">
        <v>932</v>
      </c>
      <c r="B35" s="108" t="s">
        <v>228</v>
      </c>
      <c r="C35" s="109" t="s">
        <v>229</v>
      </c>
      <c r="D35" s="110">
        <v>442</v>
      </c>
      <c r="E35" s="110">
        <v>1879</v>
      </c>
      <c r="F35" s="110">
        <v>24</v>
      </c>
    </row>
    <row r="36" spans="1:6" ht="24">
      <c r="A36" s="908" t="s">
        <v>932</v>
      </c>
      <c r="B36" s="108" t="s">
        <v>230</v>
      </c>
      <c r="C36" s="109" t="s">
        <v>172</v>
      </c>
      <c r="D36" s="110">
        <v>442</v>
      </c>
      <c r="E36" s="110">
        <v>1879</v>
      </c>
      <c r="F36" s="110">
        <v>20</v>
      </c>
    </row>
    <row r="37" spans="1:6" ht="24">
      <c r="A37" s="908" t="s">
        <v>932</v>
      </c>
      <c r="B37" s="108" t="s">
        <v>231</v>
      </c>
      <c r="C37" s="109" t="s">
        <v>116</v>
      </c>
      <c r="D37" s="110">
        <v>441</v>
      </c>
      <c r="E37" s="110">
        <v>1870</v>
      </c>
      <c r="F37" s="110">
        <v>16</v>
      </c>
    </row>
    <row r="38" spans="1:6" ht="24">
      <c r="A38" s="908" t="s">
        <v>932</v>
      </c>
      <c r="B38" s="108" t="s">
        <v>232</v>
      </c>
      <c r="C38" s="109" t="s">
        <v>117</v>
      </c>
      <c r="D38" s="110">
        <v>388</v>
      </c>
      <c r="E38" s="110">
        <v>1660</v>
      </c>
      <c r="F38" s="110">
        <v>15</v>
      </c>
    </row>
    <row r="39" spans="1:6" ht="24">
      <c r="A39" s="908" t="s">
        <v>932</v>
      </c>
      <c r="B39" s="108" t="s">
        <v>233</v>
      </c>
      <c r="C39" s="109" t="s">
        <v>118</v>
      </c>
      <c r="D39" s="110">
        <v>38</v>
      </c>
      <c r="E39" s="110">
        <v>181</v>
      </c>
      <c r="F39" s="110">
        <v>2</v>
      </c>
    </row>
    <row r="40" spans="1:6" ht="36">
      <c r="A40" s="908" t="s">
        <v>932</v>
      </c>
      <c r="B40" s="108" t="s">
        <v>234</v>
      </c>
      <c r="C40" s="109" t="s">
        <v>246</v>
      </c>
      <c r="D40" s="110">
        <v>82</v>
      </c>
      <c r="E40" s="110">
        <v>372</v>
      </c>
      <c r="F40" s="110">
        <v>3</v>
      </c>
    </row>
    <row r="41" spans="1:6" ht="72">
      <c r="A41" s="908" t="s">
        <v>932</v>
      </c>
      <c r="B41" s="108" t="s">
        <v>235</v>
      </c>
      <c r="C41" s="109" t="s">
        <v>119</v>
      </c>
      <c r="D41" s="897">
        <v>0.78</v>
      </c>
      <c r="E41" s="897">
        <v>0.75</v>
      </c>
      <c r="F41" s="897">
        <v>0.52</v>
      </c>
    </row>
    <row r="42" spans="1:6" ht="48">
      <c r="A42" s="908" t="s">
        <v>932</v>
      </c>
      <c r="B42" s="108" t="s">
        <v>236</v>
      </c>
      <c r="C42" s="109" t="s">
        <v>791</v>
      </c>
      <c r="D42" s="111">
        <v>19655</v>
      </c>
      <c r="E42" s="111">
        <v>18065</v>
      </c>
      <c r="F42" s="111">
        <v>8334</v>
      </c>
    </row>
    <row r="43" spans="1:6" ht="24">
      <c r="A43" s="908" t="s">
        <v>932</v>
      </c>
      <c r="B43" s="112" t="s">
        <v>237</v>
      </c>
      <c r="C43" s="113" t="s">
        <v>120</v>
      </c>
      <c r="D43" s="111">
        <v>15158</v>
      </c>
      <c r="E43" s="111">
        <v>12586</v>
      </c>
      <c r="F43" s="111">
        <v>6118</v>
      </c>
    </row>
    <row r="44" spans="1:6" ht="36.75" customHeight="1">
      <c r="A44" s="908" t="s">
        <v>932</v>
      </c>
      <c r="B44" s="108" t="s">
        <v>238</v>
      </c>
      <c r="C44" s="109" t="s">
        <v>792</v>
      </c>
      <c r="D44" s="111">
        <v>4550</v>
      </c>
      <c r="E44" s="111">
        <v>5179</v>
      </c>
      <c r="F44" s="111">
        <v>2937</v>
      </c>
    </row>
    <row r="45" spans="1:6" ht="48">
      <c r="A45" s="908" t="s">
        <v>932</v>
      </c>
      <c r="B45" s="108" t="s">
        <v>239</v>
      </c>
      <c r="C45" s="109" t="s">
        <v>121</v>
      </c>
      <c r="D45" s="111">
        <v>4132</v>
      </c>
      <c r="E45" s="111">
        <v>4589</v>
      </c>
      <c r="F45" s="111">
        <v>3557</v>
      </c>
    </row>
    <row r="46" spans="1:6">
      <c r="A46" s="901"/>
      <c r="B46" s="910"/>
      <c r="C46" s="910"/>
      <c r="D46" s="910"/>
      <c r="E46" s="910"/>
      <c r="F46" s="910"/>
    </row>
    <row r="47" spans="1:6" ht="75" customHeight="1">
      <c r="A47" s="908" t="s">
        <v>245</v>
      </c>
      <c r="B47" s="1163" t="s">
        <v>546</v>
      </c>
      <c r="C47" s="1117"/>
      <c r="D47" s="1117"/>
      <c r="E47" s="1117"/>
      <c r="F47" s="1117"/>
    </row>
    <row r="48" spans="1:6" ht="36">
      <c r="A48" s="908" t="s">
        <v>245</v>
      </c>
      <c r="B48" s="118"/>
      <c r="C48" s="119"/>
      <c r="D48" s="26" t="s">
        <v>221</v>
      </c>
      <c r="E48" s="26" t="s">
        <v>240</v>
      </c>
      <c r="F48" s="26" t="s">
        <v>241</v>
      </c>
    </row>
    <row r="49" spans="1:6" ht="49.5" customHeight="1">
      <c r="A49" s="908" t="s">
        <v>245</v>
      </c>
      <c r="B49" s="108" t="s">
        <v>242</v>
      </c>
      <c r="C49" s="109" t="s">
        <v>122</v>
      </c>
      <c r="D49" s="110">
        <v>139</v>
      </c>
      <c r="E49" s="110">
        <v>581</v>
      </c>
      <c r="F49" s="110">
        <v>0</v>
      </c>
    </row>
    <row r="50" spans="1:6" ht="36">
      <c r="A50" s="908" t="s">
        <v>245</v>
      </c>
      <c r="B50" s="108" t="s">
        <v>243</v>
      </c>
      <c r="C50" s="109" t="s">
        <v>123</v>
      </c>
      <c r="D50" s="114">
        <v>4602</v>
      </c>
      <c r="E50" s="114">
        <v>4662</v>
      </c>
      <c r="F50" s="114">
        <v>0</v>
      </c>
    </row>
    <row r="51" spans="1:6" ht="36">
      <c r="A51" s="908" t="s">
        <v>245</v>
      </c>
      <c r="B51" s="108" t="s">
        <v>244</v>
      </c>
      <c r="C51" s="109" t="s">
        <v>124</v>
      </c>
      <c r="D51" s="110">
        <v>0</v>
      </c>
      <c r="E51" s="110">
        <v>0</v>
      </c>
      <c r="F51" s="110">
        <v>0</v>
      </c>
    </row>
    <row r="52" spans="1:6" ht="36">
      <c r="A52" s="908" t="s">
        <v>245</v>
      </c>
      <c r="B52" s="108" t="s">
        <v>58</v>
      </c>
      <c r="C52" s="109" t="s">
        <v>125</v>
      </c>
      <c r="D52" s="114">
        <v>0</v>
      </c>
      <c r="E52" s="114">
        <v>0</v>
      </c>
      <c r="F52" s="114">
        <v>0</v>
      </c>
    </row>
    <row r="53" spans="1:6">
      <c r="A53" s="910"/>
      <c r="B53" s="910"/>
      <c r="C53" s="910"/>
      <c r="D53" s="910"/>
      <c r="E53" s="910"/>
      <c r="F53" s="910"/>
    </row>
    <row r="54" spans="1:6">
      <c r="A54" s="908" t="s">
        <v>933</v>
      </c>
      <c r="B54" s="168" t="s">
        <v>704</v>
      </c>
      <c r="C54" s="169"/>
      <c r="D54" s="170"/>
      <c r="E54" s="170"/>
      <c r="F54" s="170"/>
    </row>
    <row r="55" spans="1:6">
      <c r="A55" s="908"/>
      <c r="B55" s="168"/>
      <c r="C55" s="168"/>
      <c r="D55" s="170"/>
      <c r="E55" s="170"/>
      <c r="F55" s="170"/>
    </row>
    <row r="56" spans="1:6" ht="27" customHeight="1">
      <c r="A56" s="908"/>
      <c r="B56" s="168"/>
      <c r="C56" s="1164" t="s">
        <v>1000</v>
      </c>
      <c r="D56" s="1165"/>
      <c r="E56" s="1165"/>
      <c r="F56" s="1165"/>
    </row>
    <row r="57" spans="1:6" ht="114.75">
      <c r="A57" s="908"/>
      <c r="B57" s="168"/>
      <c r="C57" s="904" t="s">
        <v>4</v>
      </c>
      <c r="D57" s="170"/>
      <c r="E57" s="170"/>
      <c r="F57" s="170"/>
    </row>
    <row r="58" spans="1:6" ht="38.25">
      <c r="A58" s="908"/>
      <c r="B58" s="168"/>
      <c r="C58" s="904" t="s">
        <v>547</v>
      </c>
      <c r="D58" s="170"/>
      <c r="E58" s="170"/>
      <c r="F58" s="170"/>
    </row>
    <row r="59" spans="1:6">
      <c r="A59" s="901"/>
      <c r="B59" s="899"/>
      <c r="C59" s="899"/>
      <c r="D59" s="899"/>
      <c r="E59" s="899"/>
      <c r="F59" s="899"/>
    </row>
    <row r="60" spans="1:6" ht="66" customHeight="1">
      <c r="A60" s="908" t="s">
        <v>934</v>
      </c>
      <c r="B60" s="1166" t="s">
        <v>548</v>
      </c>
      <c r="C60" s="1166"/>
      <c r="D60" s="1166"/>
      <c r="E60" s="1166"/>
      <c r="F60" s="120">
        <v>0.8</v>
      </c>
    </row>
    <row r="61" spans="1:6" ht="63" customHeight="1">
      <c r="A61" s="908" t="s">
        <v>549</v>
      </c>
      <c r="B61" s="1167" t="s">
        <v>551</v>
      </c>
      <c r="C61" s="1167"/>
      <c r="D61" s="1167"/>
      <c r="E61" s="1168"/>
      <c r="F61" s="120">
        <v>0.78</v>
      </c>
    </row>
    <row r="62" spans="1:6" ht="30" customHeight="1">
      <c r="A62" s="908" t="s">
        <v>935</v>
      </c>
      <c r="B62" s="1158" t="s">
        <v>5</v>
      </c>
      <c r="C62" s="1158"/>
      <c r="D62" s="1158"/>
      <c r="E62" s="1158"/>
      <c r="F62" s="121">
        <v>30496</v>
      </c>
    </row>
    <row r="63" spans="1:6" ht="64.5" customHeight="1">
      <c r="A63" s="908" t="s">
        <v>550</v>
      </c>
      <c r="B63" s="1159" t="s">
        <v>6</v>
      </c>
      <c r="C63" s="1159"/>
      <c r="D63" s="1159"/>
      <c r="E63" s="1160"/>
      <c r="F63" s="121">
        <v>17585</v>
      </c>
    </row>
    <row r="64" spans="1:6">
      <c r="A64" s="908"/>
      <c r="B64" s="10"/>
      <c r="C64" s="10"/>
      <c r="D64" s="10"/>
      <c r="E64" s="10"/>
      <c r="F64" s="910"/>
    </row>
    <row r="65" spans="1:6" ht="27.75" customHeight="1">
      <c r="A65" s="901"/>
      <c r="B65" s="1161" t="s">
        <v>775</v>
      </c>
      <c r="C65" s="989"/>
      <c r="D65" s="989"/>
      <c r="E65" s="989"/>
      <c r="F65" s="989"/>
    </row>
    <row r="66" spans="1:6" ht="15.75">
      <c r="A66" s="901"/>
      <c r="B66" s="903"/>
      <c r="C66" s="898"/>
      <c r="D66" s="898"/>
      <c r="E66" s="898"/>
      <c r="F66" s="898"/>
    </row>
    <row r="67" spans="1:6" ht="26.25" customHeight="1">
      <c r="A67" s="908" t="s">
        <v>936</v>
      </c>
      <c r="B67" s="1134" t="s">
        <v>705</v>
      </c>
      <c r="C67" s="1134"/>
      <c r="D67" s="1134"/>
      <c r="E67" s="1134"/>
      <c r="F67" s="1134"/>
    </row>
    <row r="68" spans="1:6">
      <c r="A68" s="908" t="s">
        <v>936</v>
      </c>
      <c r="B68" s="1150" t="s">
        <v>126</v>
      </c>
      <c r="C68" s="1150"/>
      <c r="D68" s="1150"/>
      <c r="E68" s="67" t="s">
        <v>1081</v>
      </c>
      <c r="F68" s="910"/>
    </row>
    <row r="69" spans="1:6">
      <c r="A69" s="908" t="s">
        <v>936</v>
      </c>
      <c r="B69" s="1150" t="s">
        <v>127</v>
      </c>
      <c r="C69" s="1150"/>
      <c r="D69" s="1150"/>
      <c r="E69" s="67" t="s">
        <v>1081</v>
      </c>
      <c r="F69" s="910"/>
    </row>
    <row r="70" spans="1:6">
      <c r="A70" s="908" t="s">
        <v>936</v>
      </c>
      <c r="B70" s="1150" t="s">
        <v>128</v>
      </c>
      <c r="C70" s="1150"/>
      <c r="D70" s="1150"/>
      <c r="E70" s="67"/>
      <c r="F70" s="910"/>
    </row>
    <row r="71" spans="1:6">
      <c r="A71" s="901"/>
      <c r="B71" s="910"/>
      <c r="C71" s="910"/>
      <c r="D71" s="910"/>
      <c r="E71" s="910"/>
      <c r="F71" s="910"/>
    </row>
    <row r="72" spans="1:6" ht="40.5" customHeight="1">
      <c r="A72" s="908" t="s">
        <v>936</v>
      </c>
      <c r="B72" s="988" t="s">
        <v>129</v>
      </c>
      <c r="C72" s="988"/>
      <c r="D72" s="988"/>
      <c r="E72" s="988"/>
      <c r="F72" s="93">
        <v>9</v>
      </c>
    </row>
    <row r="73" spans="1:6">
      <c r="A73" s="901"/>
      <c r="B73" s="898"/>
      <c r="C73" s="46"/>
      <c r="D73" s="898"/>
      <c r="E73" s="898"/>
      <c r="F73" s="25"/>
    </row>
    <row r="74" spans="1:6" ht="25.5" customHeight="1">
      <c r="A74" s="908" t="s">
        <v>936</v>
      </c>
      <c r="B74" s="988" t="s">
        <v>130</v>
      </c>
      <c r="C74" s="988"/>
      <c r="D74" s="988"/>
      <c r="E74" s="988"/>
      <c r="F74" s="102">
        <v>5344</v>
      </c>
    </row>
    <row r="75" spans="1:6">
      <c r="A75" s="901"/>
      <c r="B75" s="910"/>
      <c r="C75" s="910"/>
      <c r="D75" s="910"/>
      <c r="E75" s="910"/>
      <c r="F75" s="123"/>
    </row>
    <row r="76" spans="1:6" ht="26.25" customHeight="1">
      <c r="A76" s="908" t="s">
        <v>936</v>
      </c>
      <c r="B76" s="988" t="s">
        <v>706</v>
      </c>
      <c r="C76" s="988"/>
      <c r="D76" s="988"/>
      <c r="E76" s="988"/>
      <c r="F76" s="102">
        <v>48100</v>
      </c>
    </row>
    <row r="77" spans="1:6" ht="26.25" customHeight="1">
      <c r="A77" s="908"/>
      <c r="B77" s="911"/>
      <c r="C77" s="911"/>
      <c r="D77" s="911"/>
      <c r="E77" s="911"/>
      <c r="F77" s="103"/>
    </row>
    <row r="78" spans="1:6" ht="12.75" customHeight="1">
      <c r="A78" s="908" t="s">
        <v>937</v>
      </c>
      <c r="B78" s="1134" t="s">
        <v>776</v>
      </c>
      <c r="C78" s="1134"/>
      <c r="D78" s="1134"/>
      <c r="E78" s="1134"/>
      <c r="F78" s="1134"/>
    </row>
    <row r="79" spans="1:6">
      <c r="A79" s="908" t="s">
        <v>937</v>
      </c>
      <c r="B79" s="1152" t="s">
        <v>777</v>
      </c>
      <c r="C79" s="1153"/>
      <c r="D79" s="1154"/>
      <c r="E79" s="907" t="s">
        <v>1081</v>
      </c>
      <c r="F79" s="910"/>
    </row>
    <row r="80" spans="1:6">
      <c r="A80" s="908" t="s">
        <v>937</v>
      </c>
      <c r="B80" s="1152" t="s">
        <v>66</v>
      </c>
      <c r="C80" s="1153"/>
      <c r="D80" s="1154"/>
      <c r="E80" s="907"/>
      <c r="F80" s="910"/>
    </row>
    <row r="81" spans="1:6">
      <c r="A81" s="908" t="s">
        <v>937</v>
      </c>
      <c r="B81" s="1155" t="s">
        <v>392</v>
      </c>
      <c r="C81" s="1156"/>
      <c r="D81" s="1157"/>
      <c r="E81" s="907"/>
      <c r="F81" s="910"/>
    </row>
    <row r="82" spans="1:6">
      <c r="A82" s="908" t="s">
        <v>937</v>
      </c>
      <c r="B82" s="1155" t="s">
        <v>393</v>
      </c>
      <c r="C82" s="1156"/>
      <c r="D82" s="1157"/>
      <c r="E82" s="9" t="s">
        <v>1081</v>
      </c>
      <c r="F82" s="910"/>
    </row>
    <row r="83" spans="1:6" ht="12.75" customHeight="1">
      <c r="A83" s="908" t="s">
        <v>937</v>
      </c>
      <c r="B83" s="1142" t="s">
        <v>581</v>
      </c>
      <c r="C83" s="1143"/>
      <c r="D83" s="1144"/>
      <c r="E83" s="907"/>
      <c r="F83" s="910"/>
    </row>
    <row r="84" spans="1:6">
      <c r="A84" s="908"/>
      <c r="B84" s="1145"/>
      <c r="C84" s="1146"/>
      <c r="D84" s="1146"/>
      <c r="E84" s="50"/>
      <c r="F84" s="910"/>
    </row>
    <row r="85" spans="1:6">
      <c r="A85" s="901"/>
      <c r="B85" s="910"/>
      <c r="C85" s="910"/>
      <c r="D85" s="910"/>
      <c r="E85" s="910"/>
      <c r="F85" s="910"/>
    </row>
    <row r="86" spans="1:6" ht="15.75">
      <c r="A86" s="901"/>
      <c r="B86" s="30" t="s">
        <v>63</v>
      </c>
      <c r="C86" s="910"/>
      <c r="D86" s="910"/>
      <c r="E86" s="910"/>
      <c r="F86" s="910"/>
    </row>
    <row r="87" spans="1:6" ht="12.75" customHeight="1">
      <c r="A87" s="901"/>
      <c r="B87" s="30"/>
      <c r="C87" s="910"/>
      <c r="D87" s="910"/>
      <c r="E87" s="910"/>
      <c r="F87" s="910"/>
    </row>
    <row r="88" spans="1:6" ht="12.75" customHeight="1">
      <c r="A88" s="908" t="s">
        <v>938</v>
      </c>
      <c r="B88" s="1134" t="s">
        <v>707</v>
      </c>
      <c r="C88" s="1134"/>
      <c r="D88" s="1134"/>
      <c r="E88" s="1134"/>
      <c r="F88" s="1134"/>
    </row>
    <row r="89" spans="1:6">
      <c r="A89" s="908" t="s">
        <v>938</v>
      </c>
      <c r="B89" s="1152" t="s">
        <v>64</v>
      </c>
      <c r="C89" s="1153"/>
      <c r="D89" s="1154"/>
      <c r="E89" s="907" t="s">
        <v>1081</v>
      </c>
      <c r="F89" s="910"/>
    </row>
    <row r="90" spans="1:6">
      <c r="A90" s="908" t="s">
        <v>938</v>
      </c>
      <c r="B90" s="1152" t="s">
        <v>65</v>
      </c>
      <c r="C90" s="1153"/>
      <c r="D90" s="1154"/>
      <c r="E90" s="907" t="s">
        <v>1081</v>
      </c>
      <c r="F90" s="910"/>
    </row>
    <row r="91" spans="1:6">
      <c r="A91" s="908" t="s">
        <v>938</v>
      </c>
      <c r="B91" s="1152" t="s">
        <v>66</v>
      </c>
      <c r="C91" s="1153"/>
      <c r="D91" s="1154"/>
      <c r="E91" s="907"/>
      <c r="F91" s="910"/>
    </row>
    <row r="92" spans="1:6">
      <c r="A92" s="908" t="s">
        <v>938</v>
      </c>
      <c r="B92" s="1152" t="s">
        <v>67</v>
      </c>
      <c r="C92" s="1153"/>
      <c r="D92" s="1154"/>
      <c r="E92" s="907"/>
      <c r="F92" s="910"/>
    </row>
    <row r="93" spans="1:6">
      <c r="A93" s="908" t="s">
        <v>938</v>
      </c>
      <c r="B93" s="1155" t="s">
        <v>394</v>
      </c>
      <c r="C93" s="1156"/>
      <c r="D93" s="1157"/>
      <c r="E93" s="907"/>
      <c r="F93" s="910"/>
    </row>
    <row r="94" spans="1:6">
      <c r="A94" s="908" t="s">
        <v>938</v>
      </c>
      <c r="B94" s="1152" t="s">
        <v>68</v>
      </c>
      <c r="C94" s="1153"/>
      <c r="D94" s="1154"/>
      <c r="E94" s="907"/>
      <c r="F94" s="910"/>
    </row>
    <row r="95" spans="1:6" ht="12.75" customHeight="1">
      <c r="A95" s="908" t="s">
        <v>938</v>
      </c>
      <c r="B95" s="1142" t="s">
        <v>581</v>
      </c>
      <c r="C95" s="1143"/>
      <c r="D95" s="1144"/>
      <c r="E95" s="907"/>
      <c r="F95" s="910"/>
    </row>
    <row r="96" spans="1:6">
      <c r="A96" s="908"/>
      <c r="B96" s="1145"/>
      <c r="C96" s="1146"/>
      <c r="D96" s="1146"/>
      <c r="E96" s="50"/>
      <c r="F96" s="910"/>
    </row>
    <row r="97" spans="1:6">
      <c r="A97" s="901"/>
      <c r="B97" s="910"/>
      <c r="C97" s="910"/>
      <c r="D97" s="910"/>
      <c r="E97" s="910"/>
      <c r="F97" s="910"/>
    </row>
    <row r="98" spans="1:6">
      <c r="A98" s="908" t="s">
        <v>939</v>
      </c>
      <c r="B98" s="1147" t="s">
        <v>69</v>
      </c>
      <c r="C98" s="1147"/>
      <c r="D98" s="1147"/>
      <c r="E98" s="1147"/>
      <c r="F98" s="1147"/>
    </row>
    <row r="99" spans="1:6">
      <c r="A99" s="908" t="s">
        <v>939</v>
      </c>
      <c r="B99" s="1150" t="s">
        <v>70</v>
      </c>
      <c r="C99" s="1150"/>
      <c r="D99" s="1150"/>
      <c r="E99" s="92">
        <v>40283</v>
      </c>
      <c r="F99" s="124"/>
    </row>
    <row r="100" spans="1:6">
      <c r="A100" s="908" t="s">
        <v>939</v>
      </c>
      <c r="B100" s="1150" t="s">
        <v>71</v>
      </c>
      <c r="C100" s="1150"/>
      <c r="D100" s="1150"/>
      <c r="E100" s="92"/>
      <c r="F100" s="39"/>
    </row>
    <row r="101" spans="1:6" ht="27" customHeight="1">
      <c r="A101" s="908" t="s">
        <v>939</v>
      </c>
      <c r="B101" s="988" t="s">
        <v>72</v>
      </c>
      <c r="C101" s="988"/>
      <c r="D101" s="988"/>
      <c r="E101" s="67" t="s">
        <v>1081</v>
      </c>
      <c r="F101" s="39"/>
    </row>
    <row r="102" spans="1:6">
      <c r="A102" s="901"/>
      <c r="B102" s="910"/>
      <c r="C102" s="910"/>
      <c r="D102" s="910"/>
      <c r="E102" s="910"/>
      <c r="F102" s="910"/>
    </row>
    <row r="103" spans="1:6" ht="12.75" customHeight="1">
      <c r="A103" s="908" t="s">
        <v>940</v>
      </c>
      <c r="B103" s="1134" t="s">
        <v>779</v>
      </c>
      <c r="C103" s="1134"/>
      <c r="D103" s="1134"/>
      <c r="E103" s="1134"/>
      <c r="F103" s="1134"/>
    </row>
    <row r="104" spans="1:6">
      <c r="A104" s="908" t="s">
        <v>940</v>
      </c>
      <c r="B104" s="900" t="s">
        <v>224</v>
      </c>
      <c r="C104" s="1150" t="s">
        <v>778</v>
      </c>
      <c r="D104" s="1150"/>
      <c r="E104" s="126"/>
      <c r="F104" s="125"/>
    </row>
    <row r="105" spans="1:6">
      <c r="A105" s="908" t="s">
        <v>940</v>
      </c>
      <c r="B105" s="1119"/>
      <c r="C105" s="1119"/>
      <c r="D105" s="127" t="s">
        <v>197</v>
      </c>
      <c r="E105" s="29" t="s">
        <v>198</v>
      </c>
      <c r="F105" s="125"/>
    </row>
    <row r="106" spans="1:6">
      <c r="A106" s="908" t="s">
        <v>940</v>
      </c>
      <c r="B106" s="128" t="s">
        <v>227</v>
      </c>
      <c r="C106" s="56" t="s">
        <v>780</v>
      </c>
      <c r="D106" s="67" t="s">
        <v>1081</v>
      </c>
      <c r="E106" s="67"/>
      <c r="F106" s="125"/>
    </row>
    <row r="107" spans="1:6">
      <c r="A107" s="908" t="s">
        <v>940</v>
      </c>
      <c r="B107" s="129"/>
      <c r="C107" s="56" t="s">
        <v>781</v>
      </c>
      <c r="D107" s="130">
        <v>40238</v>
      </c>
      <c r="E107" s="910"/>
      <c r="F107" s="910"/>
    </row>
    <row r="108" spans="1:6">
      <c r="A108" s="901"/>
      <c r="B108" s="910"/>
      <c r="C108" s="910"/>
      <c r="D108" s="910"/>
      <c r="E108" s="910"/>
      <c r="F108" s="910"/>
    </row>
    <row r="109" spans="1:6">
      <c r="A109" s="908" t="s">
        <v>941</v>
      </c>
      <c r="B109" s="1147" t="s">
        <v>782</v>
      </c>
      <c r="C109" s="1147"/>
      <c r="D109" s="910"/>
      <c r="E109" s="910"/>
      <c r="F109" s="910"/>
    </row>
    <row r="110" spans="1:6">
      <c r="A110" s="908" t="s">
        <v>941</v>
      </c>
      <c r="B110" s="1150" t="s">
        <v>783</v>
      </c>
      <c r="C110" s="1150"/>
      <c r="D110" s="92"/>
      <c r="E110" s="910"/>
      <c r="F110" s="910"/>
    </row>
    <row r="111" spans="1:6">
      <c r="A111" s="908" t="s">
        <v>941</v>
      </c>
      <c r="B111" s="1150" t="s">
        <v>784</v>
      </c>
      <c r="C111" s="1150"/>
      <c r="D111" s="131"/>
      <c r="E111" s="910"/>
      <c r="F111" s="910"/>
    </row>
    <row r="112" spans="1:6">
      <c r="A112" s="901"/>
      <c r="B112" s="910"/>
      <c r="C112" s="910"/>
      <c r="D112" s="910"/>
      <c r="E112" s="910"/>
      <c r="F112" s="910"/>
    </row>
    <row r="113" spans="1:6" ht="15.75">
      <c r="A113" s="901"/>
      <c r="B113" s="30" t="s">
        <v>627</v>
      </c>
      <c r="C113" s="910"/>
      <c r="D113" s="910"/>
      <c r="E113" s="910"/>
      <c r="F113" s="910"/>
    </row>
    <row r="114" spans="1:6" ht="12.75" customHeight="1">
      <c r="A114" s="905"/>
      <c r="B114" s="166" t="s">
        <v>708</v>
      </c>
      <c r="C114" s="152"/>
      <c r="D114" s="152"/>
      <c r="E114" s="152"/>
      <c r="F114" s="910"/>
    </row>
    <row r="115" spans="1:6">
      <c r="A115" s="908" t="s">
        <v>942</v>
      </c>
      <c r="B115" s="1147" t="s">
        <v>628</v>
      </c>
      <c r="C115" s="1147"/>
      <c r="D115" s="910"/>
      <c r="E115" s="910"/>
      <c r="F115" s="910"/>
    </row>
    <row r="116" spans="1:6">
      <c r="A116" s="908" t="s">
        <v>942</v>
      </c>
      <c r="B116" s="1151" t="s">
        <v>629</v>
      </c>
      <c r="C116" s="1151"/>
      <c r="D116" s="1151"/>
      <c r="E116" s="910"/>
      <c r="F116" s="910"/>
    </row>
    <row r="117" spans="1:6">
      <c r="A117" s="908" t="s">
        <v>942</v>
      </c>
      <c r="B117" s="1150" t="s">
        <v>630</v>
      </c>
      <c r="C117" s="1150"/>
      <c r="D117" s="1099"/>
      <c r="E117" s="67" t="s">
        <v>1081</v>
      </c>
      <c r="F117" s="910"/>
    </row>
    <row r="118" spans="1:6">
      <c r="A118" s="908" t="s">
        <v>942</v>
      </c>
      <c r="B118" s="1150" t="s">
        <v>631</v>
      </c>
      <c r="C118" s="1150"/>
      <c r="D118" s="1150"/>
      <c r="E118" s="67" t="s">
        <v>1081</v>
      </c>
      <c r="F118" s="910"/>
    </row>
    <row r="119" spans="1:6">
      <c r="A119" s="908" t="s">
        <v>942</v>
      </c>
      <c r="B119" s="1150" t="s">
        <v>632</v>
      </c>
      <c r="C119" s="1150"/>
      <c r="D119" s="1150"/>
      <c r="E119" s="67" t="s">
        <v>1081</v>
      </c>
      <c r="F119" s="910"/>
    </row>
    <row r="120" spans="1:6">
      <c r="A120" s="901"/>
      <c r="B120" s="910"/>
      <c r="C120" s="910"/>
      <c r="D120" s="910"/>
      <c r="E120" s="910"/>
      <c r="F120" s="910"/>
    </row>
    <row r="121" spans="1:6">
      <c r="A121" s="908" t="s">
        <v>942</v>
      </c>
      <c r="B121" s="1151" t="s">
        <v>633</v>
      </c>
      <c r="C121" s="1151"/>
      <c r="D121" s="1151"/>
      <c r="E121" s="910"/>
      <c r="F121" s="910"/>
    </row>
    <row r="122" spans="1:6">
      <c r="A122" s="908" t="s">
        <v>942</v>
      </c>
      <c r="B122" s="1150" t="s">
        <v>634</v>
      </c>
      <c r="C122" s="1150"/>
      <c r="D122" s="1150"/>
      <c r="E122" s="67"/>
      <c r="F122" s="910"/>
    </row>
    <row r="123" spans="1:6">
      <c r="A123" s="908" t="s">
        <v>942</v>
      </c>
      <c r="B123" s="1150" t="s">
        <v>635</v>
      </c>
      <c r="C123" s="1150"/>
      <c r="D123" s="1150"/>
      <c r="E123" s="67"/>
      <c r="F123" s="910"/>
    </row>
    <row r="124" spans="1:6">
      <c r="A124" s="908" t="s">
        <v>942</v>
      </c>
      <c r="B124" s="1150" t="s">
        <v>636</v>
      </c>
      <c r="C124" s="1150"/>
      <c r="D124" s="1150"/>
      <c r="E124" s="67"/>
      <c r="F124" s="910"/>
    </row>
    <row r="125" spans="1:6" s="28" customFormat="1">
      <c r="A125" s="132"/>
      <c r="B125" s="133"/>
      <c r="C125" s="133"/>
      <c r="D125" s="133"/>
      <c r="E125" s="134"/>
    </row>
    <row r="126" spans="1:6">
      <c r="A126" s="908" t="s">
        <v>942</v>
      </c>
      <c r="B126" s="1150" t="s">
        <v>637</v>
      </c>
      <c r="C126" s="1150"/>
      <c r="D126" s="1150"/>
      <c r="E126" s="67" t="s">
        <v>1081</v>
      </c>
      <c r="F126" s="910"/>
    </row>
    <row r="127" spans="1:6">
      <c r="A127" s="908" t="s">
        <v>942</v>
      </c>
      <c r="B127" s="1150" t="s">
        <v>511</v>
      </c>
      <c r="C127" s="1150"/>
      <c r="D127" s="1150"/>
      <c r="E127" s="67"/>
      <c r="F127" s="910"/>
    </row>
    <row r="128" spans="1:6">
      <c r="A128" s="908" t="s">
        <v>942</v>
      </c>
      <c r="B128" s="1150" t="s">
        <v>512</v>
      </c>
      <c r="C128" s="1150"/>
      <c r="D128" s="1150"/>
      <c r="E128" s="67" t="s">
        <v>1081</v>
      </c>
      <c r="F128" s="910"/>
    </row>
    <row r="129" spans="1:6">
      <c r="A129" s="908" t="s">
        <v>942</v>
      </c>
      <c r="B129" s="1150" t="s">
        <v>513</v>
      </c>
      <c r="C129" s="1150"/>
      <c r="D129" s="1150"/>
      <c r="E129" s="67"/>
      <c r="F129" s="910"/>
    </row>
    <row r="130" spans="1:6" ht="12.75" customHeight="1">
      <c r="A130" s="908" t="s">
        <v>942</v>
      </c>
      <c r="B130" s="1142" t="s">
        <v>581</v>
      </c>
      <c r="C130" s="1143"/>
      <c r="D130" s="1144"/>
      <c r="E130" s="907"/>
      <c r="F130" s="910"/>
    </row>
    <row r="131" spans="1:6">
      <c r="A131" s="908"/>
      <c r="B131" s="1145"/>
      <c r="C131" s="1146"/>
      <c r="D131" s="1146"/>
      <c r="E131" s="50"/>
      <c r="F131" s="910"/>
    </row>
    <row r="132" spans="1:6">
      <c r="A132" s="901"/>
      <c r="B132" s="910"/>
      <c r="C132" s="910"/>
      <c r="D132" s="910"/>
      <c r="E132" s="910"/>
      <c r="F132" s="910"/>
    </row>
    <row r="133" spans="1:6">
      <c r="A133" s="908" t="s">
        <v>943</v>
      </c>
      <c r="B133" s="1147" t="s">
        <v>514</v>
      </c>
      <c r="C133" s="1147"/>
      <c r="D133" s="910"/>
      <c r="E133" s="910"/>
      <c r="F133" s="910"/>
    </row>
    <row r="134" spans="1:6">
      <c r="A134" s="908" t="s">
        <v>943</v>
      </c>
      <c r="B134" s="1147" t="s">
        <v>785</v>
      </c>
      <c r="C134" s="1148"/>
      <c r="D134" s="910"/>
      <c r="E134" s="910"/>
      <c r="F134" s="910"/>
    </row>
    <row r="135" spans="1:6">
      <c r="A135" s="908" t="s">
        <v>943</v>
      </c>
      <c r="B135" s="1150" t="s">
        <v>515</v>
      </c>
      <c r="C135" s="1150"/>
      <c r="D135" s="1150"/>
      <c r="E135" s="67" t="s">
        <v>1081</v>
      </c>
      <c r="F135" s="910"/>
    </row>
    <row r="136" spans="1:6">
      <c r="A136" s="908" t="s">
        <v>943</v>
      </c>
      <c r="B136" s="1150" t="s">
        <v>516</v>
      </c>
      <c r="C136" s="1150"/>
      <c r="D136" s="1150"/>
      <c r="E136" s="67" t="s">
        <v>1081</v>
      </c>
      <c r="F136" s="910"/>
    </row>
    <row r="137" spans="1:6">
      <c r="A137" s="908" t="s">
        <v>943</v>
      </c>
      <c r="B137" s="1150" t="s">
        <v>517</v>
      </c>
      <c r="C137" s="1150"/>
      <c r="D137" s="1150"/>
      <c r="E137" s="67" t="s">
        <v>1081</v>
      </c>
      <c r="F137" s="910"/>
    </row>
    <row r="138" spans="1:6">
      <c r="A138" s="908" t="s">
        <v>943</v>
      </c>
      <c r="B138" s="1150" t="s">
        <v>518</v>
      </c>
      <c r="C138" s="1150"/>
      <c r="D138" s="1150"/>
      <c r="E138" s="67" t="s">
        <v>1081</v>
      </c>
      <c r="F138" s="910"/>
    </row>
    <row r="139" spans="1:6">
      <c r="A139" s="908" t="s">
        <v>943</v>
      </c>
      <c r="B139" s="1150" t="s">
        <v>131</v>
      </c>
      <c r="C139" s="1150"/>
      <c r="D139" s="1150"/>
      <c r="E139" s="67" t="s">
        <v>1081</v>
      </c>
      <c r="F139" s="910"/>
    </row>
    <row r="140" spans="1:6">
      <c r="A140" s="908" t="s">
        <v>943</v>
      </c>
      <c r="B140" s="1150" t="s">
        <v>519</v>
      </c>
      <c r="C140" s="1150"/>
      <c r="D140" s="1150"/>
      <c r="E140" s="67"/>
      <c r="F140" s="910"/>
    </row>
    <row r="141" spans="1:6">
      <c r="A141" s="908" t="s">
        <v>943</v>
      </c>
      <c r="B141" s="1150" t="s">
        <v>520</v>
      </c>
      <c r="C141" s="1150"/>
      <c r="D141" s="1150"/>
      <c r="E141" s="67"/>
      <c r="F141" s="910"/>
    </row>
    <row r="142" spans="1:6" ht="12.75" customHeight="1">
      <c r="A142" s="908" t="s">
        <v>943</v>
      </c>
      <c r="B142" s="1142" t="s">
        <v>581</v>
      </c>
      <c r="C142" s="1143"/>
      <c r="D142" s="1144"/>
      <c r="E142" s="907"/>
      <c r="F142" s="910"/>
    </row>
    <row r="143" spans="1:6">
      <c r="A143" s="908"/>
      <c r="B143" s="1145"/>
      <c r="C143" s="1146"/>
      <c r="D143" s="1146"/>
      <c r="E143" s="50"/>
      <c r="F143" s="910"/>
    </row>
    <row r="144" spans="1:6">
      <c r="A144" s="901"/>
      <c r="B144" s="910"/>
      <c r="C144" s="910"/>
      <c r="D144" s="910"/>
      <c r="E144" s="910"/>
      <c r="F144" s="910"/>
    </row>
    <row r="145" spans="1:6">
      <c r="A145" s="908" t="s">
        <v>944</v>
      </c>
      <c r="B145" s="1147" t="s">
        <v>25</v>
      </c>
      <c r="C145" s="1148"/>
      <c r="D145" s="1148"/>
      <c r="E145" s="1148"/>
      <c r="F145" s="1148"/>
    </row>
    <row r="146" spans="1:6">
      <c r="A146" s="908" t="s">
        <v>944</v>
      </c>
      <c r="B146" s="1149"/>
      <c r="C146" s="1149"/>
      <c r="D146" s="135" t="s">
        <v>521</v>
      </c>
      <c r="E146" s="135" t="s">
        <v>522</v>
      </c>
      <c r="F146" s="910"/>
    </row>
    <row r="147" spans="1:6">
      <c r="A147" s="908" t="s">
        <v>944</v>
      </c>
      <c r="B147" s="1139" t="s">
        <v>523</v>
      </c>
      <c r="C147" s="1139"/>
      <c r="D147" s="23" t="s">
        <v>1081</v>
      </c>
      <c r="E147" s="23"/>
      <c r="F147" s="910"/>
    </row>
    <row r="148" spans="1:6">
      <c r="A148" s="908" t="s">
        <v>944</v>
      </c>
      <c r="B148" s="1139" t="s">
        <v>524</v>
      </c>
      <c r="C148" s="1139"/>
      <c r="D148" s="23" t="s">
        <v>1081</v>
      </c>
      <c r="E148" s="23"/>
      <c r="F148" s="910"/>
    </row>
    <row r="149" spans="1:6">
      <c r="A149" s="908" t="s">
        <v>944</v>
      </c>
      <c r="B149" s="1139" t="s">
        <v>525</v>
      </c>
      <c r="C149" s="1139"/>
      <c r="D149" s="23" t="s">
        <v>1081</v>
      </c>
      <c r="E149" s="23"/>
      <c r="F149" s="910"/>
    </row>
    <row r="150" spans="1:6">
      <c r="A150" s="908" t="s">
        <v>944</v>
      </c>
      <c r="B150" s="1139" t="s">
        <v>526</v>
      </c>
      <c r="C150" s="1139"/>
      <c r="D150" s="23"/>
      <c r="E150" s="23"/>
      <c r="F150" s="910"/>
    </row>
    <row r="151" spans="1:6">
      <c r="A151" s="908" t="s">
        <v>944</v>
      </c>
      <c r="B151" s="1139" t="s">
        <v>527</v>
      </c>
      <c r="C151" s="1139"/>
      <c r="D151" s="23"/>
      <c r="E151" s="23"/>
      <c r="F151" s="910"/>
    </row>
    <row r="152" spans="1:6">
      <c r="A152" s="908" t="s">
        <v>944</v>
      </c>
      <c r="B152" s="1139" t="s">
        <v>528</v>
      </c>
      <c r="C152" s="1139"/>
      <c r="D152" s="23"/>
      <c r="E152" s="115"/>
      <c r="F152" s="910"/>
    </row>
    <row r="153" spans="1:6">
      <c r="A153" s="908" t="s">
        <v>944</v>
      </c>
      <c r="B153" s="1139" t="s">
        <v>529</v>
      </c>
      <c r="C153" s="1139"/>
      <c r="D153" s="23" t="s">
        <v>1081</v>
      </c>
      <c r="E153" s="23"/>
      <c r="F153" s="910"/>
    </row>
    <row r="154" spans="1:6">
      <c r="A154" s="908" t="s">
        <v>944</v>
      </c>
      <c r="B154" s="1139" t="s">
        <v>826</v>
      </c>
      <c r="C154" s="1139"/>
      <c r="D154" s="23"/>
      <c r="E154" s="23" t="s">
        <v>1081</v>
      </c>
      <c r="F154" s="910"/>
    </row>
    <row r="155" spans="1:6">
      <c r="A155" s="908" t="s">
        <v>944</v>
      </c>
      <c r="B155" s="1139" t="s">
        <v>530</v>
      </c>
      <c r="C155" s="1139"/>
      <c r="D155" s="23" t="s">
        <v>1081</v>
      </c>
      <c r="E155" s="23"/>
      <c r="F155" s="910"/>
    </row>
    <row r="156" spans="1:6">
      <c r="A156" s="908" t="s">
        <v>944</v>
      </c>
      <c r="B156" s="1139" t="s">
        <v>531</v>
      </c>
      <c r="C156" s="1139"/>
      <c r="D156" s="23"/>
      <c r="E156" s="23"/>
      <c r="F156" s="910"/>
    </row>
    <row r="157" spans="1:6">
      <c r="A157" s="908" t="s">
        <v>944</v>
      </c>
      <c r="B157" s="1139" t="s">
        <v>532</v>
      </c>
      <c r="C157" s="1139"/>
      <c r="D157" s="23" t="s">
        <v>1081</v>
      </c>
      <c r="E157" s="23"/>
      <c r="F157" s="910"/>
    </row>
    <row r="158" spans="1:6">
      <c r="A158" s="901"/>
      <c r="B158" s="910"/>
      <c r="C158" s="910"/>
      <c r="D158" s="910"/>
      <c r="E158" s="910"/>
      <c r="F158" s="910"/>
    </row>
    <row r="159" spans="1:6" ht="55.5" customHeight="1">
      <c r="A159" s="177" t="s">
        <v>1034</v>
      </c>
      <c r="B159" s="1140" t="s">
        <v>1035</v>
      </c>
      <c r="C159" s="1141"/>
      <c r="D159" s="1141"/>
      <c r="E159" s="1141"/>
      <c r="F159" s="910"/>
    </row>
    <row r="160" spans="1:6">
      <c r="B160" s="1115"/>
      <c r="C160" s="1115"/>
      <c r="D160" s="1115"/>
      <c r="E160" s="1115"/>
    </row>
    <row r="161" spans="2:5">
      <c r="B161" s="1115"/>
      <c r="C161" s="1115"/>
      <c r="D161" s="1115"/>
      <c r="E161" s="1115"/>
    </row>
    <row r="162" spans="2:5">
      <c r="B162" s="1115"/>
      <c r="C162" s="1115"/>
      <c r="D162" s="1115"/>
      <c r="E162" s="1115"/>
    </row>
    <row r="163" spans="2:5">
      <c r="B163" s="1115"/>
      <c r="C163" s="1115"/>
      <c r="D163" s="1115"/>
      <c r="E163" s="1115"/>
    </row>
  </sheetData>
  <sheetProtection password="CA0F" sheet="1" objects="1" scenarios="1"/>
  <mergeCells count="107">
    <mergeCell ref="B10:C10"/>
    <mergeCell ref="B11:C11"/>
    <mergeCell ref="B12:C12"/>
    <mergeCell ref="B14:D14"/>
    <mergeCell ref="B15:F15"/>
    <mergeCell ref="B16:D16"/>
    <mergeCell ref="A1:F1"/>
    <mergeCell ref="B3:D3"/>
    <mergeCell ref="B4:F4"/>
    <mergeCell ref="B6:D6"/>
    <mergeCell ref="B7:D7"/>
    <mergeCell ref="B9:F9"/>
    <mergeCell ref="B23:D23"/>
    <mergeCell ref="B24:D24"/>
    <mergeCell ref="B25:D25"/>
    <mergeCell ref="B26:F26"/>
    <mergeCell ref="B27:D27"/>
    <mergeCell ref="B28:D28"/>
    <mergeCell ref="B17:D17"/>
    <mergeCell ref="B18:D18"/>
    <mergeCell ref="B19:D19"/>
    <mergeCell ref="B20:D20"/>
    <mergeCell ref="B21:F21"/>
    <mergeCell ref="B22:D22"/>
    <mergeCell ref="B62:E62"/>
    <mergeCell ref="B63:E63"/>
    <mergeCell ref="B65:F65"/>
    <mergeCell ref="B67:F67"/>
    <mergeCell ref="B68:D68"/>
    <mergeCell ref="B69:D69"/>
    <mergeCell ref="B29:D29"/>
    <mergeCell ref="B31:F31"/>
    <mergeCell ref="B47:F47"/>
    <mergeCell ref="C56:F56"/>
    <mergeCell ref="B60:E60"/>
    <mergeCell ref="B61:E61"/>
    <mergeCell ref="B80:D80"/>
    <mergeCell ref="B81:D81"/>
    <mergeCell ref="B82:D82"/>
    <mergeCell ref="B83:D83"/>
    <mergeCell ref="B84:D84"/>
    <mergeCell ref="B88:F88"/>
    <mergeCell ref="B70:D70"/>
    <mergeCell ref="B72:E72"/>
    <mergeCell ref="B74:E74"/>
    <mergeCell ref="B76:E76"/>
    <mergeCell ref="B78:F78"/>
    <mergeCell ref="B79:D79"/>
    <mergeCell ref="B95:D95"/>
    <mergeCell ref="B96:D96"/>
    <mergeCell ref="B98:F98"/>
    <mergeCell ref="B99:D99"/>
    <mergeCell ref="B100:D100"/>
    <mergeCell ref="B101:D101"/>
    <mergeCell ref="B89:D89"/>
    <mergeCell ref="B90:D90"/>
    <mergeCell ref="B91:D91"/>
    <mergeCell ref="B92:D92"/>
    <mergeCell ref="B93:D93"/>
    <mergeCell ref="B94:D94"/>
    <mergeCell ref="B115:C115"/>
    <mergeCell ref="B116:D116"/>
    <mergeCell ref="B117:D117"/>
    <mergeCell ref="B118:D118"/>
    <mergeCell ref="B119:D119"/>
    <mergeCell ref="B121:D121"/>
    <mergeCell ref="B103:F103"/>
    <mergeCell ref="C104:D104"/>
    <mergeCell ref="B105:C105"/>
    <mergeCell ref="B109:C109"/>
    <mergeCell ref="B110:C110"/>
    <mergeCell ref="B111:C111"/>
    <mergeCell ref="B129:D129"/>
    <mergeCell ref="B130:D130"/>
    <mergeCell ref="B131:D131"/>
    <mergeCell ref="B133:C133"/>
    <mergeCell ref="B134:C134"/>
    <mergeCell ref="B135:D135"/>
    <mergeCell ref="B122:D122"/>
    <mergeCell ref="B123:D123"/>
    <mergeCell ref="B124:D124"/>
    <mergeCell ref="B126:D126"/>
    <mergeCell ref="B127:D127"/>
    <mergeCell ref="B128:D128"/>
    <mergeCell ref="B142:D142"/>
    <mergeCell ref="B143:D143"/>
    <mergeCell ref="B145:F145"/>
    <mergeCell ref="B146:C146"/>
    <mergeCell ref="B147:C147"/>
    <mergeCell ref="B148:C148"/>
    <mergeCell ref="B136:D136"/>
    <mergeCell ref="B137:D137"/>
    <mergeCell ref="B138:D138"/>
    <mergeCell ref="B139:D139"/>
    <mergeCell ref="B140:D140"/>
    <mergeCell ref="B141:D141"/>
    <mergeCell ref="B155:C155"/>
    <mergeCell ref="B156:C156"/>
    <mergeCell ref="B157:C157"/>
    <mergeCell ref="B159:E159"/>
    <mergeCell ref="B160:E163"/>
    <mergeCell ref="B149:C149"/>
    <mergeCell ref="B150:C150"/>
    <mergeCell ref="B151:C151"/>
    <mergeCell ref="B152:C152"/>
    <mergeCell ref="B153:C153"/>
    <mergeCell ref="B154:C154"/>
  </mergeCells>
  <pageMargins left="0.75" right="0.75" top="1" bottom="1" header="0.5" footer="0.5"/>
  <pageSetup orientation="portrait" r:id="rId1"/>
  <headerFooter alignWithMargins="0">
    <oddHeader>&amp;CCommon Data Set 2008-09</oddHeader>
    <oddFooter>&amp;A&amp;RPage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Table of Contents</vt:lpstr>
      <vt:lpstr>A</vt:lpstr>
      <vt:lpstr>B</vt:lpstr>
      <vt:lpstr>C</vt:lpstr>
      <vt:lpstr>D</vt:lpstr>
      <vt:lpstr>E</vt:lpstr>
      <vt:lpstr>F</vt:lpstr>
      <vt:lpstr>G</vt:lpstr>
      <vt:lpstr>H</vt:lpstr>
      <vt:lpstr>I</vt:lpstr>
      <vt:lpstr>J</vt:lpstr>
      <vt:lpstr>B CAS</vt:lpstr>
      <vt:lpstr>B CAPS</vt:lpstr>
      <vt:lpstr>B GS</vt:lpstr>
      <vt:lpstr>B SEM</vt:lpstr>
      <vt:lpstr>B CAS-CAPS-GS Only</vt:lpstr>
      <vt:lpstr>C CAS</vt:lpstr>
      <vt:lpstr>C CAPS</vt:lpstr>
      <vt:lpstr>D CAS</vt:lpstr>
      <vt:lpstr>D CAPS</vt:lpstr>
      <vt:lpstr>E CAS</vt:lpstr>
      <vt:lpstr>E CAPS</vt:lpstr>
      <vt:lpstr>F CAS</vt:lpstr>
      <vt:lpstr>F CAPS</vt:lpstr>
      <vt:lpstr>G CAS</vt:lpstr>
      <vt:lpstr>H CAS</vt:lpstr>
      <vt:lpstr>I CAS</vt:lpstr>
      <vt:lpstr>I CAPS</vt:lpstr>
      <vt:lpstr>I GS</vt:lpstr>
      <vt:lpstr>I SEM</vt:lpstr>
      <vt:lpstr>I CAS-CAPS-GS only</vt:lpstr>
      <vt:lpstr>J CAS</vt:lpstr>
      <vt:lpstr>J CAPS</vt:lpstr>
      <vt:lpstr>CDS-CHANGES</vt:lpstr>
      <vt:lpstr>CDS Definitions</vt:lpstr>
    </vt:vector>
  </TitlesOfParts>
  <Company>Your Company Name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Derek Stavem</cp:lastModifiedBy>
  <cp:lastPrinted>2009-09-01T20:07:27Z</cp:lastPrinted>
  <dcterms:created xsi:type="dcterms:W3CDTF">2001-06-11T17:38:48Z</dcterms:created>
  <dcterms:modified xsi:type="dcterms:W3CDTF">2010-02-01T21:43:22Z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-846212095</vt:i4>
  </property>
  <property fmtid="{D5CDD505-2E9C-101B-9397-08002B2CF9AE}" pid="3" name="_EmailSubject">
    <vt:lpwstr>&lt;http://wsdev01/commondataset/www/index.html&gt;</vt:lpwstr>
  </property>
  <property fmtid="{D5CDD505-2E9C-101B-9397-08002B2CF9AE}" pid="4" name="_AuthorEmail">
    <vt:lpwstr>Mark.Zidzik@thomson.com</vt:lpwstr>
  </property>
  <property fmtid="{D5CDD505-2E9C-101B-9397-08002B2CF9AE}" pid="5" name="_AuthorEmailDisplayName">
    <vt:lpwstr>Zidzik, Mark</vt:lpwstr>
  </property>
  <property fmtid="{D5CDD505-2E9C-101B-9397-08002B2CF9AE}" pid="6" name="_PreviousAdHocReviewCycleID">
    <vt:i4>464652877</vt:i4>
  </property>
  <property fmtid="{D5CDD505-2E9C-101B-9397-08002B2CF9AE}" pid="7" name="_ReviewingToolsShownOnce">
    <vt:lpwstr/>
  </property>
</Properties>
</file>