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5600" windowHeight="9960"/>
  </bookViews>
  <sheets>
    <sheet name="Table of Contents" sheetId="35" r:id="rId1"/>
    <sheet name="A" sheetId="1" r:id="rId2"/>
    <sheet name="B" sheetId="2" r:id="rId3"/>
    <sheet name="C" sheetId="3" r:id="rId4"/>
    <sheet name="D" sheetId="5" r:id="rId5"/>
    <sheet name="E" sheetId="4" r:id="rId6"/>
    <sheet name="F" sheetId="6" r:id="rId7"/>
    <sheet name="G" sheetId="7" r:id="rId8"/>
    <sheet name="H" sheetId="8" r:id="rId9"/>
    <sheet name="I" sheetId="9" r:id="rId10"/>
    <sheet name="J" sheetId="10" r:id="rId11"/>
    <sheet name="B CAS" sheetId="13" r:id="rId12"/>
    <sheet name="B CAPS" sheetId="14" r:id="rId13"/>
    <sheet name="B GS" sheetId="15" r:id="rId14"/>
    <sheet name="B SEM" sheetId="16" r:id="rId15"/>
    <sheet name="B CAS-CAPS-GS only" sheetId="17" r:id="rId16"/>
    <sheet name="C CAS" sheetId="18" r:id="rId17"/>
    <sheet name="C CAPS" sheetId="36" r:id="rId18"/>
    <sheet name="D CAS" sheetId="20" r:id="rId19"/>
    <sheet name="D CAPS" sheetId="21" r:id="rId20"/>
    <sheet name="E CAS" sheetId="22" r:id="rId21"/>
    <sheet name="E CAPS" sheetId="23" r:id="rId22"/>
    <sheet name="F CAS" sheetId="24" r:id="rId23"/>
    <sheet name="F CAPS" sheetId="25" r:id="rId24"/>
    <sheet name="G CAS" sheetId="26" r:id="rId25"/>
    <sheet name="H CAS" sheetId="27" r:id="rId26"/>
    <sheet name="I CAS" sheetId="28" r:id="rId27"/>
    <sheet name="I CAPS" sheetId="29" r:id="rId28"/>
    <sheet name="I GS" sheetId="30" r:id="rId29"/>
    <sheet name="I SEM" sheetId="31" r:id="rId30"/>
    <sheet name="I CAS-CAPS-GS only" sheetId="32" r:id="rId31"/>
    <sheet name="J CAS" sheetId="33" r:id="rId32"/>
    <sheet name="J CAPS" sheetId="34" r:id="rId33"/>
    <sheet name="CDS-CHANGES" sheetId="12" r:id="rId34"/>
    <sheet name="CDS Definitions" sheetId="11" r:id="rId35"/>
  </sheets>
  <definedNames>
    <definedName name="_xlnm.Print_Area" localSheetId="10">J!$A$1:$I$45</definedName>
    <definedName name="_xlnm.Print_Area" localSheetId="32">'J CAPS'!$A$1:$I$45</definedName>
    <definedName name="_xlnm.Print_Area" localSheetId="31">'J CAS'!$A$1:$I$45</definedName>
  </definedNames>
  <calcPr calcId="145621"/>
</workbook>
</file>

<file path=xl/calcChain.xml><?xml version="1.0" encoding="utf-8"?>
<calcChain xmlns="http://schemas.openxmlformats.org/spreadsheetml/2006/main">
  <c r="F76" i="8" l="1"/>
  <c r="F74" i="8"/>
  <c r="F72" i="8"/>
  <c r="F63" i="8"/>
  <c r="F62" i="8"/>
  <c r="F61" i="8"/>
  <c r="F60" i="8"/>
  <c r="F29" i="8"/>
  <c r="E29" i="8"/>
  <c r="F52" i="8"/>
  <c r="E52" i="8"/>
  <c r="D52" i="8"/>
  <c r="F51" i="8"/>
  <c r="E51" i="8"/>
  <c r="D51" i="8"/>
  <c r="F50" i="8"/>
  <c r="E50" i="8"/>
  <c r="D50" i="8"/>
  <c r="F49" i="8"/>
  <c r="E49" i="8"/>
  <c r="D49" i="8"/>
  <c r="F45" i="8"/>
  <c r="E45" i="8"/>
  <c r="D45" i="8"/>
  <c r="F44" i="8"/>
  <c r="E44" i="8"/>
  <c r="D44" i="8"/>
  <c r="F43" i="8"/>
  <c r="E43" i="8"/>
  <c r="D43" i="8"/>
  <c r="F42" i="8"/>
  <c r="E42" i="8"/>
  <c r="D42" i="8"/>
  <c r="F41" i="8"/>
  <c r="E41" i="8"/>
  <c r="D41" i="8"/>
  <c r="F40" i="8"/>
  <c r="E40" i="8"/>
  <c r="D40" i="8"/>
  <c r="F39" i="8"/>
  <c r="E39" i="8"/>
  <c r="D39" i="8"/>
  <c r="F38" i="8"/>
  <c r="E38" i="8"/>
  <c r="D38" i="8"/>
  <c r="F37" i="8"/>
  <c r="E37" i="8"/>
  <c r="D37" i="8"/>
  <c r="F36" i="8"/>
  <c r="E36" i="8"/>
  <c r="D36" i="8"/>
  <c r="F35" i="8"/>
  <c r="E35" i="8"/>
  <c r="D35" i="8"/>
  <c r="F34" i="8"/>
  <c r="E34" i="8"/>
  <c r="D34" i="8"/>
  <c r="F33" i="8"/>
  <c r="E33" i="8"/>
  <c r="D33" i="8"/>
  <c r="F28" i="8"/>
  <c r="E28" i="8"/>
  <c r="F27" i="8"/>
  <c r="E27" i="8"/>
  <c r="F24" i="8"/>
  <c r="E24" i="8"/>
  <c r="E23" i="8"/>
  <c r="F22" i="8"/>
  <c r="E22" i="8"/>
  <c r="E17" i="8"/>
  <c r="F17" i="8"/>
  <c r="E18" i="8"/>
  <c r="F18" i="8"/>
  <c r="E19" i="8"/>
  <c r="F19" i="8"/>
  <c r="F16" i="8"/>
  <c r="E16" i="8"/>
  <c r="J10" i="6"/>
  <c r="I10" i="6"/>
  <c r="H10" i="6"/>
  <c r="G10" i="6"/>
  <c r="F10" i="6"/>
  <c r="E10" i="6"/>
  <c r="J9" i="6"/>
  <c r="I9" i="6"/>
  <c r="H9" i="6"/>
  <c r="G9" i="6"/>
  <c r="F9" i="6"/>
  <c r="E9" i="6"/>
  <c r="J8" i="6"/>
  <c r="I8" i="6"/>
  <c r="H8" i="6"/>
  <c r="G8" i="6"/>
  <c r="F8" i="6"/>
  <c r="E8" i="6"/>
  <c r="M4" i="6"/>
  <c r="J5" i="6"/>
  <c r="I5" i="6"/>
  <c r="H5" i="6"/>
  <c r="G5" i="6"/>
  <c r="F5" i="6"/>
  <c r="E5" i="6"/>
  <c r="C11" i="5"/>
  <c r="D11" i="5"/>
  <c r="E11" i="5"/>
  <c r="D10" i="5"/>
  <c r="E10" i="5"/>
  <c r="C10" i="5"/>
  <c r="G179" i="3" l="1"/>
  <c r="G178" i="3"/>
  <c r="G177" i="3"/>
  <c r="G176" i="3"/>
  <c r="G175" i="3"/>
  <c r="E190" i="3"/>
  <c r="E189" i="3"/>
  <c r="E188" i="3"/>
  <c r="E187" i="3"/>
  <c r="E186" i="3"/>
  <c r="E185" i="3"/>
  <c r="E184" i="3"/>
  <c r="E183" i="3"/>
  <c r="E191" i="3" s="1"/>
  <c r="H173" i="3"/>
  <c r="G173" i="3"/>
  <c r="F173" i="3"/>
  <c r="H172" i="3"/>
  <c r="G172" i="3"/>
  <c r="F172" i="3"/>
  <c r="H171" i="3"/>
  <c r="G171" i="3"/>
  <c r="F171" i="3"/>
  <c r="H170" i="3"/>
  <c r="G170" i="3"/>
  <c r="F170" i="3"/>
  <c r="H169" i="3"/>
  <c r="G169" i="3"/>
  <c r="F169" i="3"/>
  <c r="H168" i="3"/>
  <c r="G168" i="3"/>
  <c r="F168" i="3"/>
  <c r="H167" i="3"/>
  <c r="G167" i="3"/>
  <c r="F167" i="3"/>
  <c r="E154" i="3"/>
  <c r="E153" i="3"/>
  <c r="E152" i="3"/>
  <c r="E194" i="3"/>
  <c r="E193" i="3"/>
  <c r="D190" i="3"/>
  <c r="D189" i="3"/>
  <c r="D188" i="3"/>
  <c r="D187" i="3"/>
  <c r="D186" i="3"/>
  <c r="D185" i="3"/>
  <c r="D184" i="3"/>
  <c r="D183" i="3"/>
  <c r="F180" i="3"/>
  <c r="E179" i="3"/>
  <c r="E178" i="3"/>
  <c r="E177" i="3"/>
  <c r="E176" i="3"/>
  <c r="E175" i="3"/>
  <c r="E172" i="3"/>
  <c r="D172" i="3"/>
  <c r="C172" i="3"/>
  <c r="E171" i="3"/>
  <c r="D171" i="3"/>
  <c r="C171" i="3"/>
  <c r="E170" i="3"/>
  <c r="D170" i="3"/>
  <c r="C170" i="3"/>
  <c r="E169" i="3"/>
  <c r="D169" i="3"/>
  <c r="C169" i="3"/>
  <c r="E168" i="3"/>
  <c r="D168" i="3"/>
  <c r="C168" i="3"/>
  <c r="E167" i="3"/>
  <c r="D167" i="3"/>
  <c r="C167" i="3"/>
  <c r="D154" i="3"/>
  <c r="C154" i="3"/>
  <c r="D153" i="3"/>
  <c r="C153" i="3"/>
  <c r="D152" i="3"/>
  <c r="C152" i="3"/>
  <c r="H173" i="18" l="1"/>
  <c r="G173" i="18"/>
  <c r="F173" i="18"/>
  <c r="F145" i="3" l="1"/>
  <c r="F144" i="3"/>
  <c r="C145" i="3"/>
  <c r="C144" i="3"/>
  <c r="E28" i="3"/>
  <c r="E27" i="3"/>
  <c r="E26" i="3"/>
  <c r="E18" i="3"/>
  <c r="E17" i="3"/>
  <c r="E14" i="3"/>
  <c r="E13" i="3"/>
  <c r="E10" i="3"/>
  <c r="E9" i="3"/>
  <c r="E6" i="3"/>
  <c r="E5" i="3"/>
  <c r="F58" i="13"/>
  <c r="F71" i="13"/>
  <c r="F69" i="13"/>
  <c r="E7" i="3" l="1"/>
  <c r="F63" i="13"/>
  <c r="F73" i="13"/>
  <c r="F74" i="13" s="1"/>
  <c r="F72" i="13"/>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6" i="10"/>
  <c r="F25" i="8"/>
  <c r="E25" i="8"/>
  <c r="F20" i="8"/>
  <c r="E20" i="8"/>
  <c r="E12" i="5" l="1"/>
  <c r="D12" i="5"/>
  <c r="C12" i="5"/>
  <c r="D191" i="3"/>
  <c r="E173" i="3"/>
  <c r="D173" i="3"/>
  <c r="C173" i="3"/>
  <c r="E165" i="3"/>
  <c r="D165" i="3"/>
  <c r="C165" i="3"/>
  <c r="E19" i="3"/>
  <c r="E15" i="3"/>
  <c r="E20" i="3" s="1"/>
  <c r="E11" i="3"/>
  <c r="H9" i="24" l="1"/>
  <c r="J9" i="24"/>
  <c r="I9" i="24"/>
  <c r="G9" i="24"/>
  <c r="D33" i="13" l="1"/>
  <c r="G33" i="13" s="1"/>
  <c r="J51" i="32" l="1"/>
  <c r="I51" i="32"/>
  <c r="H51" i="32"/>
  <c r="G51" i="32"/>
  <c r="F51" i="32"/>
  <c r="E51" i="32"/>
  <c r="D51" i="32"/>
  <c r="E48" i="32"/>
  <c r="F48" i="32"/>
  <c r="G48" i="32"/>
  <c r="H48" i="32"/>
  <c r="I48" i="32"/>
  <c r="J48" i="32"/>
  <c r="D48" i="32"/>
  <c r="E5" i="25" l="1"/>
  <c r="E10" i="25"/>
  <c r="D191" i="36" l="1"/>
  <c r="E173" i="36"/>
  <c r="D173" i="36"/>
  <c r="C173" i="36"/>
  <c r="E165" i="36"/>
  <c r="D165" i="36"/>
  <c r="C165" i="36"/>
  <c r="E19" i="36"/>
  <c r="E15" i="36"/>
  <c r="E20" i="36" s="1"/>
  <c r="E11" i="36"/>
  <c r="E7" i="36"/>
  <c r="F79" i="2" l="1"/>
  <c r="F74" i="2"/>
  <c r="F73" i="2"/>
  <c r="F72" i="2"/>
  <c r="F71" i="2"/>
  <c r="F70" i="2"/>
  <c r="F69" i="2"/>
  <c r="F68" i="2"/>
  <c r="F67" i="2"/>
  <c r="F57" i="2"/>
  <c r="F59" i="2"/>
  <c r="F60" i="2"/>
  <c r="F61" i="2"/>
  <c r="F56" i="2"/>
  <c r="C38" i="2"/>
  <c r="C39" i="2"/>
  <c r="C40" i="2"/>
  <c r="C41" i="2"/>
  <c r="C42" i="2"/>
  <c r="C43" i="2"/>
  <c r="C44" i="2"/>
  <c r="C45" i="2"/>
  <c r="C37" i="2"/>
  <c r="F79" i="17"/>
  <c r="F74" i="17"/>
  <c r="F73" i="17"/>
  <c r="F72" i="17"/>
  <c r="F71" i="17"/>
  <c r="F70" i="17"/>
  <c r="F69" i="17"/>
  <c r="F68" i="17"/>
  <c r="F67" i="17"/>
  <c r="F57" i="17"/>
  <c r="F59" i="17"/>
  <c r="F60" i="17"/>
  <c r="F61" i="17"/>
  <c r="F56" i="17"/>
  <c r="C38" i="17"/>
  <c r="C39" i="17"/>
  <c r="C40" i="17"/>
  <c r="C41" i="17"/>
  <c r="C42" i="17"/>
  <c r="C43" i="17"/>
  <c r="C44" i="17"/>
  <c r="C45" i="17"/>
  <c r="C37" i="17"/>
  <c r="D25" i="17"/>
  <c r="D25" i="2" s="1"/>
  <c r="E25" i="17"/>
  <c r="E25" i="2" s="1"/>
  <c r="F25" i="17"/>
  <c r="F25" i="2" s="1"/>
  <c r="D26" i="17"/>
  <c r="D26" i="2" s="1"/>
  <c r="E26" i="17"/>
  <c r="E26" i="2" s="1"/>
  <c r="F26" i="17"/>
  <c r="F26" i="2" s="1"/>
  <c r="D27" i="17"/>
  <c r="D27" i="2" s="1"/>
  <c r="E27" i="17"/>
  <c r="E27" i="2" s="1"/>
  <c r="F27" i="17"/>
  <c r="F27" i="2" s="1"/>
  <c r="D28" i="17"/>
  <c r="D28" i="2" s="1"/>
  <c r="E28" i="17"/>
  <c r="E28" i="2" s="1"/>
  <c r="F28" i="17"/>
  <c r="F28" i="2" s="1"/>
  <c r="D29" i="17"/>
  <c r="D29" i="2" s="1"/>
  <c r="E29" i="17"/>
  <c r="E29" i="2" s="1"/>
  <c r="F29" i="17"/>
  <c r="F29" i="2" s="1"/>
  <c r="D30" i="17"/>
  <c r="D30" i="2" s="1"/>
  <c r="E30" i="17"/>
  <c r="E30" i="2" s="1"/>
  <c r="F30" i="17"/>
  <c r="F30" i="2" s="1"/>
  <c r="D31" i="17"/>
  <c r="D31" i="2" s="1"/>
  <c r="E31" i="17"/>
  <c r="E31" i="2" s="1"/>
  <c r="F31" i="17"/>
  <c r="F31" i="2" s="1"/>
  <c r="D32" i="17"/>
  <c r="D32" i="2" s="1"/>
  <c r="E32" i="17"/>
  <c r="E32" i="2" s="1"/>
  <c r="F32" i="17"/>
  <c r="F32" i="2" s="1"/>
  <c r="E24" i="17"/>
  <c r="E24" i="2" s="1"/>
  <c r="F24" i="17"/>
  <c r="F24" i="2" s="1"/>
  <c r="D24" i="17"/>
  <c r="D24" i="2" s="1"/>
  <c r="F62" i="2" l="1"/>
  <c r="F62" i="17"/>
  <c r="F58" i="2"/>
  <c r="F58" i="17"/>
  <c r="F63" i="2" l="1"/>
  <c r="F63" i="17"/>
  <c r="F16" i="17"/>
  <c r="F16" i="2" s="1"/>
  <c r="E16" i="17"/>
  <c r="E16" i="2" s="1"/>
  <c r="D16" i="17"/>
  <c r="D16" i="2" s="1"/>
  <c r="C16" i="17"/>
  <c r="C16" i="2" s="1"/>
  <c r="F15" i="17"/>
  <c r="F15" i="2" s="1"/>
  <c r="E15" i="17"/>
  <c r="E15" i="2" s="1"/>
  <c r="D15" i="17"/>
  <c r="D15" i="2" s="1"/>
  <c r="C15" i="17"/>
  <c r="C15" i="2" s="1"/>
  <c r="F14" i="17"/>
  <c r="F14" i="2" s="1"/>
  <c r="E14" i="17"/>
  <c r="E14" i="2" s="1"/>
  <c r="D14" i="17"/>
  <c r="D14" i="2" s="1"/>
  <c r="C14" i="17"/>
  <c r="C14" i="2" s="1"/>
  <c r="F11" i="17"/>
  <c r="F11" i="2" s="1"/>
  <c r="E11" i="17"/>
  <c r="E11" i="2" s="1"/>
  <c r="D11" i="17"/>
  <c r="D11" i="2" s="1"/>
  <c r="C11" i="17"/>
  <c r="C11" i="2" s="1"/>
  <c r="C8" i="17"/>
  <c r="C8" i="2" s="1"/>
  <c r="D8" i="17"/>
  <c r="D8" i="2" s="1"/>
  <c r="E8" i="17"/>
  <c r="E8" i="2" s="1"/>
  <c r="F8" i="17"/>
  <c r="F8" i="2" s="1"/>
  <c r="C9" i="17"/>
  <c r="C9" i="2" s="1"/>
  <c r="D9" i="17"/>
  <c r="D9" i="2" s="1"/>
  <c r="E9" i="17"/>
  <c r="E9" i="2" s="1"/>
  <c r="F9" i="17"/>
  <c r="F9" i="2" s="1"/>
  <c r="D7" i="17"/>
  <c r="D7" i="2" s="1"/>
  <c r="E7" i="17"/>
  <c r="E7" i="2" s="1"/>
  <c r="F7" i="17"/>
  <c r="F7" i="2" s="1"/>
  <c r="C7" i="17"/>
  <c r="C7" i="2" s="1"/>
  <c r="F25" i="27" l="1"/>
  <c r="E25" i="27"/>
  <c r="F20" i="27"/>
  <c r="E20" i="27"/>
  <c r="E12" i="20"/>
  <c r="D12" i="20"/>
  <c r="C12" i="20"/>
  <c r="D191" i="18"/>
  <c r="E173" i="18"/>
  <c r="D173" i="18"/>
  <c r="C173" i="18"/>
  <c r="E165" i="18"/>
  <c r="D165" i="18"/>
  <c r="C165" i="18"/>
  <c r="E19" i="18"/>
  <c r="E15" i="18"/>
  <c r="E11" i="18"/>
  <c r="E7" i="18"/>
  <c r="F33" i="17"/>
  <c r="I33" i="17" s="1"/>
  <c r="E33" i="17"/>
  <c r="H33" i="17" s="1"/>
  <c r="D33" i="17"/>
  <c r="G33" i="17" s="1"/>
  <c r="F17" i="17"/>
  <c r="E17" i="17"/>
  <c r="D17" i="17"/>
  <c r="C17" i="17"/>
  <c r="I16" i="17"/>
  <c r="H16" i="17"/>
  <c r="G16" i="17"/>
  <c r="I15" i="17"/>
  <c r="H15" i="17"/>
  <c r="G15" i="17"/>
  <c r="I14" i="17"/>
  <c r="H14" i="17"/>
  <c r="G14" i="17"/>
  <c r="I11" i="17"/>
  <c r="H11" i="17"/>
  <c r="G11" i="17"/>
  <c r="F10" i="17"/>
  <c r="F12" i="17" s="1"/>
  <c r="E10" i="17"/>
  <c r="D10" i="17"/>
  <c r="D12" i="17" s="1"/>
  <c r="C10" i="17"/>
  <c r="C12" i="17" s="1"/>
  <c r="I9" i="17"/>
  <c r="H9" i="17"/>
  <c r="G9" i="17"/>
  <c r="I8" i="17"/>
  <c r="H8" i="17"/>
  <c r="G8" i="17"/>
  <c r="I7" i="17"/>
  <c r="H7" i="17"/>
  <c r="G7" i="17"/>
  <c r="F11" i="18" l="1"/>
  <c r="G24" i="17"/>
  <c r="E20" i="18"/>
  <c r="F20" i="18" s="1"/>
  <c r="G28" i="17"/>
  <c r="G26" i="17"/>
  <c r="G30" i="17"/>
  <c r="G25" i="17"/>
  <c r="G27" i="17"/>
  <c r="G29" i="17"/>
  <c r="G31" i="17"/>
  <c r="I24" i="17"/>
  <c r="I25" i="17"/>
  <c r="I26" i="17"/>
  <c r="I27" i="17"/>
  <c r="I28" i="17"/>
  <c r="I29" i="17"/>
  <c r="G32" i="17"/>
  <c r="I30" i="17"/>
  <c r="I31" i="17"/>
  <c r="I32" i="17"/>
  <c r="H29" i="17"/>
  <c r="H25" i="17"/>
  <c r="H10" i="17"/>
  <c r="F19" i="17"/>
  <c r="H17" i="17"/>
  <c r="H27" i="17"/>
  <c r="H31" i="17"/>
  <c r="G12" i="17"/>
  <c r="G10" i="17"/>
  <c r="I10" i="17"/>
  <c r="E12" i="17"/>
  <c r="H12" i="17" s="1"/>
  <c r="G17" i="17"/>
  <c r="I17" i="17"/>
  <c r="H24" i="17"/>
  <c r="H26" i="17"/>
  <c r="H28" i="17"/>
  <c r="H30" i="17"/>
  <c r="H32" i="17"/>
  <c r="G20" i="18" l="1"/>
  <c r="I12" i="17"/>
  <c r="F18" i="17"/>
  <c r="F20" i="17" s="1"/>
  <c r="F17" i="16" l="1"/>
  <c r="E17" i="16"/>
  <c r="D17" i="16"/>
  <c r="C17" i="16"/>
  <c r="I16" i="16"/>
  <c r="H16" i="16"/>
  <c r="G16" i="16"/>
  <c r="I15" i="16"/>
  <c r="H15" i="16"/>
  <c r="G15" i="16"/>
  <c r="I14" i="16"/>
  <c r="H14" i="16"/>
  <c r="G14" i="16"/>
  <c r="I11" i="16"/>
  <c r="H11" i="16"/>
  <c r="G11" i="16"/>
  <c r="F10" i="16"/>
  <c r="F12" i="16" s="1"/>
  <c r="E10" i="16"/>
  <c r="H10" i="16" s="1"/>
  <c r="D10" i="16"/>
  <c r="D12" i="16" s="1"/>
  <c r="C10" i="16"/>
  <c r="C12" i="16" s="1"/>
  <c r="I9" i="16"/>
  <c r="H9" i="16"/>
  <c r="G9" i="16"/>
  <c r="I8" i="16"/>
  <c r="H8" i="16"/>
  <c r="G8" i="16"/>
  <c r="I7" i="16"/>
  <c r="H7" i="16"/>
  <c r="G7" i="16"/>
  <c r="F17" i="15"/>
  <c r="E17" i="15"/>
  <c r="D17" i="15"/>
  <c r="C17" i="15"/>
  <c r="I16" i="15"/>
  <c r="H16" i="15"/>
  <c r="G16" i="15"/>
  <c r="I15" i="15"/>
  <c r="H15" i="15"/>
  <c r="G15" i="15"/>
  <c r="I14" i="15"/>
  <c r="H14" i="15"/>
  <c r="G14" i="15"/>
  <c r="I11" i="15"/>
  <c r="H11" i="15"/>
  <c r="G11" i="15"/>
  <c r="F10" i="15"/>
  <c r="F12" i="15" s="1"/>
  <c r="E10" i="15"/>
  <c r="E12" i="15" s="1"/>
  <c r="D10" i="15"/>
  <c r="D12" i="15" s="1"/>
  <c r="C10" i="15"/>
  <c r="C12" i="15" s="1"/>
  <c r="I9" i="15"/>
  <c r="H9" i="15"/>
  <c r="G9" i="15"/>
  <c r="I8" i="15"/>
  <c r="H8" i="15"/>
  <c r="G8" i="15"/>
  <c r="I7" i="15"/>
  <c r="H7" i="15"/>
  <c r="G7" i="15"/>
  <c r="F33" i="14"/>
  <c r="I33" i="14" s="1"/>
  <c r="E33" i="14"/>
  <c r="H33" i="14" s="1"/>
  <c r="D33" i="14"/>
  <c r="G33" i="14" s="1"/>
  <c r="F17" i="14"/>
  <c r="E17" i="14"/>
  <c r="H17" i="14" s="1"/>
  <c r="D17" i="14"/>
  <c r="C17" i="14"/>
  <c r="F19" i="14" s="1"/>
  <c r="I16" i="14"/>
  <c r="H16" i="14"/>
  <c r="G16" i="14"/>
  <c r="I15" i="14"/>
  <c r="H15" i="14"/>
  <c r="G15" i="14"/>
  <c r="I14" i="14"/>
  <c r="H14" i="14"/>
  <c r="G14" i="14"/>
  <c r="I11" i="14"/>
  <c r="H11" i="14"/>
  <c r="G11" i="14"/>
  <c r="F10" i="14"/>
  <c r="F12" i="14" s="1"/>
  <c r="E10" i="14"/>
  <c r="D10" i="14"/>
  <c r="D12" i="14" s="1"/>
  <c r="C10" i="14"/>
  <c r="C12" i="14" s="1"/>
  <c r="I9" i="14"/>
  <c r="H9" i="14"/>
  <c r="G9" i="14"/>
  <c r="I8" i="14"/>
  <c r="H8" i="14"/>
  <c r="G8" i="14"/>
  <c r="I7" i="14"/>
  <c r="H7" i="14"/>
  <c r="G7" i="14"/>
  <c r="F33" i="13"/>
  <c r="I33" i="13" s="1"/>
  <c r="E33" i="13"/>
  <c r="H33" i="13" s="1"/>
  <c r="F17" i="13"/>
  <c r="E17" i="13"/>
  <c r="H17" i="13" s="1"/>
  <c r="D17" i="13"/>
  <c r="C17" i="13"/>
  <c r="F19" i="13" s="1"/>
  <c r="I16" i="13"/>
  <c r="H16" i="13"/>
  <c r="G16" i="13"/>
  <c r="I15" i="13"/>
  <c r="H15" i="13"/>
  <c r="G15" i="13"/>
  <c r="I14" i="13"/>
  <c r="H14" i="13"/>
  <c r="G14" i="13"/>
  <c r="I11" i="13"/>
  <c r="H11" i="13"/>
  <c r="G11" i="13"/>
  <c r="F10" i="13"/>
  <c r="F12" i="13" s="1"/>
  <c r="E10" i="13"/>
  <c r="D10" i="13"/>
  <c r="D12" i="13" s="1"/>
  <c r="C10" i="13"/>
  <c r="C12" i="13" s="1"/>
  <c r="I9" i="13"/>
  <c r="H9" i="13"/>
  <c r="G9" i="13"/>
  <c r="I8" i="13"/>
  <c r="H8" i="13"/>
  <c r="G8" i="13"/>
  <c r="I7" i="13"/>
  <c r="H7" i="13"/>
  <c r="G7" i="13"/>
  <c r="H31" i="14" l="1"/>
  <c r="H31" i="13"/>
  <c r="F19" i="16"/>
  <c r="H17" i="16"/>
  <c r="H27" i="13"/>
  <c r="I24" i="14"/>
  <c r="I28" i="14"/>
  <c r="I26" i="14"/>
  <c r="I25" i="14"/>
  <c r="I27" i="14"/>
  <c r="I29" i="14"/>
  <c r="I30" i="14"/>
  <c r="H24" i="14"/>
  <c r="H25" i="14"/>
  <c r="H26" i="14"/>
  <c r="H27" i="14"/>
  <c r="H28" i="14"/>
  <c r="H29" i="14"/>
  <c r="G25" i="14"/>
  <c r="G24" i="14"/>
  <c r="G26" i="14"/>
  <c r="G28" i="14"/>
  <c r="G27" i="14"/>
  <c r="G29" i="14"/>
  <c r="I24" i="13"/>
  <c r="I26" i="13"/>
  <c r="I27" i="13"/>
  <c r="I29" i="13"/>
  <c r="I32" i="13"/>
  <c r="I25" i="13"/>
  <c r="I28" i="13"/>
  <c r="I30" i="13"/>
  <c r="I31" i="13"/>
  <c r="H25" i="13"/>
  <c r="H29" i="13"/>
  <c r="G24" i="13"/>
  <c r="G25" i="13"/>
  <c r="G28" i="13"/>
  <c r="G29" i="13"/>
  <c r="G32" i="13"/>
  <c r="G26" i="13"/>
  <c r="G27" i="13"/>
  <c r="G30" i="13"/>
  <c r="G31" i="13"/>
  <c r="H10" i="14"/>
  <c r="G12" i="16"/>
  <c r="G10" i="16"/>
  <c r="I10" i="16"/>
  <c r="E12" i="16"/>
  <c r="H12" i="16" s="1"/>
  <c r="G17" i="16"/>
  <c r="I17" i="16"/>
  <c r="H17" i="15"/>
  <c r="H10" i="13"/>
  <c r="H12" i="15"/>
  <c r="F19" i="15"/>
  <c r="I12" i="15"/>
  <c r="G12" i="15"/>
  <c r="F18" i="15"/>
  <c r="H10" i="15"/>
  <c r="G10" i="15"/>
  <c r="I10" i="15"/>
  <c r="G17" i="15"/>
  <c r="I17" i="15"/>
  <c r="G32" i="14"/>
  <c r="G30" i="14"/>
  <c r="G31" i="14"/>
  <c r="I31" i="14"/>
  <c r="I32" i="14"/>
  <c r="G12" i="14"/>
  <c r="G10" i="14"/>
  <c r="I10" i="14"/>
  <c r="E12" i="14"/>
  <c r="H12" i="14" s="1"/>
  <c r="G17" i="14"/>
  <c r="I17" i="14"/>
  <c r="H30" i="14"/>
  <c r="H32" i="14"/>
  <c r="H24" i="13"/>
  <c r="H26" i="13"/>
  <c r="H28" i="13"/>
  <c r="H30" i="13"/>
  <c r="H32" i="13"/>
  <c r="G12" i="13"/>
  <c r="G10" i="13"/>
  <c r="I10" i="13"/>
  <c r="E12" i="13"/>
  <c r="H12" i="13" s="1"/>
  <c r="G17" i="13"/>
  <c r="I17" i="13"/>
  <c r="F10" i="25"/>
  <c r="F18" i="16" l="1"/>
  <c r="F20" i="16" s="1"/>
  <c r="I12" i="16"/>
  <c r="F20" i="15"/>
  <c r="F18" i="14"/>
  <c r="F20" i="14" s="1"/>
  <c r="I12" i="14"/>
  <c r="F18" i="13"/>
  <c r="F20" i="13" s="1"/>
  <c r="I12" i="13"/>
  <c r="F5" i="25" l="1"/>
  <c r="F10" i="24" l="1"/>
  <c r="E10" i="24"/>
  <c r="F9" i="24"/>
  <c r="E9" i="24"/>
  <c r="F8" i="24"/>
  <c r="E8" i="24"/>
  <c r="F5" i="24"/>
  <c r="E5" i="24"/>
  <c r="J37" i="28" l="1"/>
  <c r="I23" i="32" l="1"/>
  <c r="I23" i="9" s="1"/>
  <c r="J23" i="32"/>
  <c r="J23" i="9" s="1"/>
  <c r="I24" i="32"/>
  <c r="I24" i="9" s="1"/>
  <c r="J24" i="32"/>
  <c r="J24" i="9" s="1"/>
  <c r="I25" i="32"/>
  <c r="I25" i="9" s="1"/>
  <c r="J25" i="32"/>
  <c r="J25" i="9" s="1"/>
  <c r="I26" i="32"/>
  <c r="I26" i="9" s="1"/>
  <c r="J26" i="32"/>
  <c r="J26" i="9" s="1"/>
  <c r="I27" i="32"/>
  <c r="I27" i="9" s="1"/>
  <c r="J27" i="32"/>
  <c r="J27" i="9" s="1"/>
  <c r="I28" i="32"/>
  <c r="I28" i="9" s="1"/>
  <c r="J28" i="32"/>
  <c r="J28" i="9" s="1"/>
  <c r="I29" i="32"/>
  <c r="I29" i="9" s="1"/>
  <c r="J29" i="32"/>
  <c r="J29" i="9" s="1"/>
  <c r="I30" i="32"/>
  <c r="I30" i="9" s="1"/>
  <c r="J30" i="32"/>
  <c r="J30" i="9" s="1"/>
  <c r="I31" i="32"/>
  <c r="I31" i="9" s="1"/>
  <c r="J31" i="32"/>
  <c r="J31" i="9" s="1"/>
  <c r="J22" i="32"/>
  <c r="J22" i="9" s="1"/>
  <c r="I22" i="32"/>
  <c r="I22" i="9" s="1"/>
  <c r="K23" i="31"/>
  <c r="K24" i="31"/>
  <c r="K25" i="31"/>
  <c r="K26" i="31"/>
  <c r="K27" i="31"/>
  <c r="K28" i="31"/>
  <c r="K29" i="31"/>
  <c r="K30" i="31"/>
  <c r="K31" i="31"/>
  <c r="K22" i="31"/>
  <c r="K23" i="30"/>
  <c r="K24" i="30"/>
  <c r="K25" i="30"/>
  <c r="K26" i="30"/>
  <c r="K27" i="30"/>
  <c r="K28" i="30"/>
  <c r="K29" i="30"/>
  <c r="K30" i="30"/>
  <c r="K31" i="30"/>
  <c r="K22" i="30"/>
  <c r="K23" i="29"/>
  <c r="K24" i="29"/>
  <c r="K25" i="29"/>
  <c r="K26" i="29"/>
  <c r="K27" i="29"/>
  <c r="K28" i="29"/>
  <c r="K29" i="29"/>
  <c r="K30" i="29"/>
  <c r="K31" i="29"/>
  <c r="K22" i="29"/>
  <c r="K23" i="28"/>
  <c r="K24" i="28"/>
  <c r="K24" i="32" s="1"/>
  <c r="K25" i="28"/>
  <c r="K26" i="28"/>
  <c r="K27" i="28"/>
  <c r="K28" i="28"/>
  <c r="K28" i="32" s="1"/>
  <c r="K29" i="28"/>
  <c r="K30" i="28"/>
  <c r="K31" i="28"/>
  <c r="K22" i="28"/>
  <c r="K22" i="32" s="1"/>
  <c r="K29" i="32" l="1"/>
  <c r="K25" i="32"/>
  <c r="K27" i="32"/>
  <c r="K23" i="32"/>
  <c r="K31" i="32"/>
  <c r="K26" i="32"/>
  <c r="K30" i="32"/>
  <c r="K31" i="9"/>
  <c r="K30" i="9"/>
  <c r="K29" i="9"/>
  <c r="K28" i="9"/>
  <c r="K27" i="9"/>
  <c r="K26" i="9"/>
  <c r="K25" i="9"/>
  <c r="K24" i="9"/>
  <c r="K23" i="9"/>
  <c r="K22" i="9"/>
  <c r="G45" i="34"/>
  <c r="H41" i="34" s="1"/>
  <c r="E45" i="34"/>
  <c r="C45" i="34"/>
  <c r="D42" i="34" s="1"/>
  <c r="H44" i="34"/>
  <c r="F44" i="34"/>
  <c r="D44" i="34"/>
  <c r="H43" i="34"/>
  <c r="F43" i="34"/>
  <c r="D43" i="34"/>
  <c r="F42" i="34"/>
  <c r="F41" i="34"/>
  <c r="D41" i="34"/>
  <c r="H40" i="34"/>
  <c r="F40" i="34"/>
  <c r="D40" i="34"/>
  <c r="H39" i="34"/>
  <c r="F39" i="34"/>
  <c r="D39" i="34"/>
  <c r="H38" i="34"/>
  <c r="F38" i="34"/>
  <c r="D38" i="34"/>
  <c r="H37" i="34"/>
  <c r="F37" i="34"/>
  <c r="D37" i="34"/>
  <c r="H36" i="34"/>
  <c r="F36" i="34"/>
  <c r="D36" i="34"/>
  <c r="F35" i="34"/>
  <c r="D35" i="34"/>
  <c r="H34" i="34"/>
  <c r="F34" i="34"/>
  <c r="D34" i="34"/>
  <c r="H33" i="34"/>
  <c r="F33" i="34"/>
  <c r="D33" i="34"/>
  <c r="H32" i="34"/>
  <c r="F32" i="34"/>
  <c r="D32" i="34"/>
  <c r="H31" i="34"/>
  <c r="F31" i="34"/>
  <c r="D31" i="34"/>
  <c r="H30" i="34"/>
  <c r="F30" i="34"/>
  <c r="D30" i="34"/>
  <c r="F29" i="34"/>
  <c r="D29" i="34"/>
  <c r="H28" i="34"/>
  <c r="F28" i="34"/>
  <c r="D28" i="34"/>
  <c r="H27" i="34"/>
  <c r="F27" i="34"/>
  <c r="D27" i="34"/>
  <c r="H26" i="34"/>
  <c r="F26" i="34"/>
  <c r="D26" i="34"/>
  <c r="H25" i="34"/>
  <c r="F25" i="34"/>
  <c r="D25" i="34"/>
  <c r="H24" i="34"/>
  <c r="F24" i="34"/>
  <c r="D24" i="34"/>
  <c r="H23" i="34"/>
  <c r="F23" i="34"/>
  <c r="D23" i="34"/>
  <c r="H22" i="34"/>
  <c r="F22" i="34"/>
  <c r="D22" i="34"/>
  <c r="H21" i="34"/>
  <c r="F21" i="34"/>
  <c r="D21" i="34"/>
  <c r="H20" i="34"/>
  <c r="F20" i="34"/>
  <c r="D20" i="34"/>
  <c r="H19" i="34"/>
  <c r="F19" i="34"/>
  <c r="D19" i="34"/>
  <c r="H18" i="34"/>
  <c r="F18" i="34"/>
  <c r="D18" i="34"/>
  <c r="H17" i="34"/>
  <c r="F17" i="34"/>
  <c r="D17" i="34"/>
  <c r="H16" i="34"/>
  <c r="F16" i="34"/>
  <c r="D16" i="34"/>
  <c r="H15" i="34"/>
  <c r="F15" i="34"/>
  <c r="D15" i="34"/>
  <c r="H14" i="34"/>
  <c r="F14" i="34"/>
  <c r="D14" i="34"/>
  <c r="H13" i="34"/>
  <c r="F13" i="34"/>
  <c r="D13" i="34"/>
  <c r="H12" i="34"/>
  <c r="F12" i="34"/>
  <c r="D12" i="34"/>
  <c r="H11" i="34"/>
  <c r="F11" i="34"/>
  <c r="D11" i="34"/>
  <c r="F10" i="34"/>
  <c r="D10" i="34"/>
  <c r="H9" i="34"/>
  <c r="F9" i="34"/>
  <c r="D9" i="34"/>
  <c r="H8" i="34"/>
  <c r="F8" i="34"/>
  <c r="D8" i="34"/>
  <c r="H7" i="34"/>
  <c r="F7" i="34"/>
  <c r="D7" i="34"/>
  <c r="H6" i="34"/>
  <c r="F6" i="34"/>
  <c r="D6" i="34"/>
  <c r="G45" i="33"/>
  <c r="H42" i="33" s="1"/>
  <c r="E45" i="33"/>
  <c r="C45" i="33"/>
  <c r="H44" i="33"/>
  <c r="F44" i="33"/>
  <c r="D44" i="33"/>
  <c r="F43" i="33"/>
  <c r="D43" i="33"/>
  <c r="F42" i="33"/>
  <c r="D42" i="33"/>
  <c r="F41" i="33"/>
  <c r="D41" i="33"/>
  <c r="F40" i="33"/>
  <c r="D40" i="33"/>
  <c r="H39" i="33"/>
  <c r="F39" i="33"/>
  <c r="D39" i="33"/>
  <c r="H38" i="33"/>
  <c r="F38" i="33"/>
  <c r="D38" i="33"/>
  <c r="H37" i="33"/>
  <c r="F37" i="33"/>
  <c r="D37" i="33"/>
  <c r="H36" i="33"/>
  <c r="F36" i="33"/>
  <c r="D36" i="33"/>
  <c r="F35" i="33"/>
  <c r="D35" i="33"/>
  <c r="F34" i="33"/>
  <c r="D34" i="33"/>
  <c r="H33" i="33"/>
  <c r="F33" i="33"/>
  <c r="D33" i="33"/>
  <c r="F32" i="33"/>
  <c r="D32" i="33"/>
  <c r="H31" i="33"/>
  <c r="F31" i="33"/>
  <c r="D31" i="33"/>
  <c r="F30" i="33"/>
  <c r="D30" i="33"/>
  <c r="F29" i="33"/>
  <c r="D29" i="33"/>
  <c r="F28" i="33"/>
  <c r="D28" i="33"/>
  <c r="F27" i="33"/>
  <c r="D27" i="33"/>
  <c r="F26" i="33"/>
  <c r="D26" i="33"/>
  <c r="H25" i="33"/>
  <c r="F25" i="33"/>
  <c r="D25" i="33"/>
  <c r="F24" i="33"/>
  <c r="D24" i="33"/>
  <c r="F23" i="33"/>
  <c r="D23" i="33"/>
  <c r="H22" i="33"/>
  <c r="F22" i="33"/>
  <c r="D22" i="33"/>
  <c r="H21" i="33"/>
  <c r="F21" i="33"/>
  <c r="D21" i="33"/>
  <c r="F20" i="33"/>
  <c r="D20" i="33"/>
  <c r="H19" i="33"/>
  <c r="F19" i="33"/>
  <c r="D19" i="33"/>
  <c r="H18" i="33"/>
  <c r="F18" i="33"/>
  <c r="D18" i="33"/>
  <c r="F17" i="33"/>
  <c r="D17" i="33"/>
  <c r="H16" i="33"/>
  <c r="F16" i="33"/>
  <c r="D16" i="33"/>
  <c r="F15" i="33"/>
  <c r="D15" i="33"/>
  <c r="F14" i="33"/>
  <c r="D14" i="33"/>
  <c r="H13" i="33"/>
  <c r="F13" i="33"/>
  <c r="D13" i="33"/>
  <c r="F12" i="33"/>
  <c r="D12" i="33"/>
  <c r="H11" i="33"/>
  <c r="F11" i="33"/>
  <c r="D11" i="33"/>
  <c r="F10" i="33"/>
  <c r="D10" i="33"/>
  <c r="F9" i="33"/>
  <c r="D9" i="33"/>
  <c r="H8" i="33"/>
  <c r="F8" i="33"/>
  <c r="D8" i="33"/>
  <c r="F7" i="33"/>
  <c r="D7" i="33"/>
  <c r="H6" i="33"/>
  <c r="F6" i="33"/>
  <c r="D6" i="33"/>
  <c r="K51" i="32"/>
  <c r="K48" i="32"/>
  <c r="K51" i="29"/>
  <c r="K48" i="29"/>
  <c r="K51" i="28"/>
  <c r="K48" i="28"/>
  <c r="H31" i="10"/>
  <c r="H33" i="10"/>
  <c r="H36" i="10"/>
  <c r="H37" i="10"/>
  <c r="H38" i="10"/>
  <c r="H39" i="10"/>
  <c r="H44" i="10"/>
  <c r="F7" i="10"/>
  <c r="F8" i="10"/>
  <c r="F9" i="10"/>
  <c r="F10" i="10"/>
  <c r="F11" i="10"/>
  <c r="F12" i="10"/>
  <c r="F13" i="10"/>
  <c r="F14" i="10"/>
  <c r="F15" i="10"/>
  <c r="F16" i="10"/>
  <c r="F17" i="10"/>
  <c r="F18" i="10"/>
  <c r="F19" i="10"/>
  <c r="F20" i="10"/>
  <c r="F22" i="10"/>
  <c r="F23" i="10"/>
  <c r="F24" i="10"/>
  <c r="F25" i="10"/>
  <c r="F26" i="10"/>
  <c r="F27" i="10"/>
  <c r="F28" i="10"/>
  <c r="F29" i="10"/>
  <c r="F30" i="10"/>
  <c r="F31" i="10"/>
  <c r="F32" i="10"/>
  <c r="F33" i="10"/>
  <c r="F34" i="10"/>
  <c r="F35" i="10"/>
  <c r="F36" i="10"/>
  <c r="F37" i="10"/>
  <c r="F38" i="10"/>
  <c r="F39" i="10"/>
  <c r="F40" i="10"/>
  <c r="F41" i="10"/>
  <c r="F42" i="10"/>
  <c r="F43" i="10"/>
  <c r="F44" i="10"/>
  <c r="F6"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3" i="10"/>
  <c r="D44" i="10"/>
  <c r="D6" i="10"/>
  <c r="H23" i="33" l="1"/>
  <c r="H35" i="33"/>
  <c r="H7" i="33"/>
  <c r="H15" i="33"/>
  <c r="H27" i="33"/>
  <c r="H10" i="33"/>
  <c r="H30" i="33"/>
  <c r="H34" i="33"/>
  <c r="H41" i="33"/>
  <c r="H9" i="33"/>
  <c r="H17" i="33"/>
  <c r="H29" i="33"/>
  <c r="H43" i="33"/>
  <c r="H14" i="33"/>
  <c r="H26" i="33"/>
  <c r="D45" i="33"/>
  <c r="H12" i="33"/>
  <c r="H20" i="33"/>
  <c r="H24" i="33"/>
  <c r="H28" i="33"/>
  <c r="H32" i="33"/>
  <c r="H10" i="34"/>
  <c r="H35" i="34"/>
  <c r="H42" i="34"/>
  <c r="H29" i="34"/>
  <c r="H45" i="34" s="1"/>
  <c r="H40" i="33"/>
  <c r="F45" i="33"/>
  <c r="D45" i="34"/>
  <c r="F45" i="34"/>
  <c r="H45" i="33" l="1"/>
  <c r="K51" i="9"/>
  <c r="K48" i="9"/>
  <c r="G45" i="10"/>
  <c r="E45" i="10"/>
  <c r="F21" i="10" s="1"/>
  <c r="F45" i="10" s="1"/>
  <c r="C45" i="10"/>
  <c r="H11" i="10" l="1"/>
  <c r="H19" i="10"/>
  <c r="H6" i="10"/>
  <c r="H16" i="10"/>
  <c r="H8" i="10"/>
  <c r="H25" i="10"/>
  <c r="H13" i="10"/>
  <c r="H21" i="10"/>
  <c r="H22" i="10"/>
  <c r="H18" i="10"/>
  <c r="H7" i="10"/>
  <c r="H9" i="10"/>
  <c r="H15" i="10"/>
  <c r="H17" i="10"/>
  <c r="H23" i="10"/>
  <c r="H27" i="10"/>
  <c r="H29" i="10"/>
  <c r="H35" i="10"/>
  <c r="H41" i="10"/>
  <c r="H43" i="10"/>
  <c r="H10" i="10"/>
  <c r="H12" i="10"/>
  <c r="H14" i="10"/>
  <c r="H20" i="10"/>
  <c r="H24" i="10"/>
  <c r="H26" i="10"/>
  <c r="H28" i="10"/>
  <c r="H30" i="10"/>
  <c r="H32" i="10"/>
  <c r="H34" i="10"/>
  <c r="H40" i="10"/>
  <c r="H42" i="10"/>
  <c r="D8" i="10"/>
  <c r="D42" i="10"/>
  <c r="D9" i="10"/>
  <c r="D7" i="10"/>
  <c r="H45" i="10" l="1"/>
  <c r="D45" i="10"/>
  <c r="J36" i="28" l="1"/>
  <c r="G36" i="28" s="1"/>
  <c r="G15" i="2"/>
  <c r="I11" i="2"/>
  <c r="H9" i="2"/>
  <c r="G8" i="2"/>
  <c r="G16" i="2"/>
  <c r="H11" i="2"/>
  <c r="G9" i="2"/>
  <c r="I16" i="2"/>
  <c r="H16" i="2"/>
  <c r="I15" i="2"/>
  <c r="H15" i="2"/>
  <c r="I8" i="2"/>
  <c r="H8" i="2"/>
  <c r="F10" i="2"/>
  <c r="F12" i="2" s="1"/>
  <c r="F17" i="2"/>
  <c r="G14" i="2"/>
  <c r="H7" i="2"/>
  <c r="F33" i="2"/>
  <c r="D10" i="2"/>
  <c r="D12" i="2" s="1"/>
  <c r="D17" i="2"/>
  <c r="I7" i="2"/>
  <c r="C10" i="2"/>
  <c r="E17" i="2"/>
  <c r="G10" i="2" l="1"/>
  <c r="H17" i="2"/>
  <c r="I27" i="2"/>
  <c r="I28" i="2"/>
  <c r="I32" i="2"/>
  <c r="I33" i="2"/>
  <c r="I25" i="2"/>
  <c r="I26" i="2"/>
  <c r="I31" i="2"/>
  <c r="I29" i="2"/>
  <c r="I30" i="2"/>
  <c r="I24" i="2"/>
  <c r="H14" i="2"/>
  <c r="G7" i="2"/>
  <c r="I9" i="2"/>
  <c r="I14" i="2"/>
  <c r="C12" i="2"/>
  <c r="E33" i="2"/>
  <c r="D33" i="2"/>
  <c r="G32" i="2" s="1"/>
  <c r="E10" i="2"/>
  <c r="C17" i="2"/>
  <c r="G11" i="2"/>
  <c r="G27" i="2" l="1"/>
  <c r="G26" i="2"/>
  <c r="G31" i="2"/>
  <c r="G25" i="2"/>
  <c r="E12" i="2"/>
  <c r="H12" i="2" s="1"/>
  <c r="H10" i="2"/>
  <c r="H28" i="2"/>
  <c r="H33" i="2"/>
  <c r="H32" i="2"/>
  <c r="H31" i="2"/>
  <c r="H24" i="2"/>
  <c r="F19" i="2"/>
  <c r="I17" i="2"/>
  <c r="G17" i="2"/>
  <c r="G28" i="2"/>
  <c r="G33" i="2"/>
  <c r="G29" i="2"/>
  <c r="G30" i="2"/>
  <c r="G12" i="2"/>
  <c r="I10" i="2"/>
  <c r="H29" i="2"/>
  <c r="H27" i="2"/>
  <c r="H26" i="2"/>
  <c r="H30" i="2"/>
  <c r="H25" i="2"/>
  <c r="G24" i="2"/>
  <c r="F18" i="2" l="1"/>
  <c r="F20" i="2" s="1"/>
  <c r="I12" i="2"/>
</calcChain>
</file>

<file path=xl/comments1.xml><?xml version="1.0" encoding="utf-8"?>
<comments xmlns="http://schemas.openxmlformats.org/spreadsheetml/2006/main">
  <authors>
    <author>Derek Stavem</author>
  </authors>
  <commentList>
    <comment ref="F33" authorId="0">
      <text>
        <r>
          <rPr>
            <b/>
            <sz val="9"/>
            <color indexed="81"/>
            <rFont val="Tahoma"/>
            <family val="2"/>
          </rPr>
          <t>Derek Stavem:</t>
        </r>
        <r>
          <rPr>
            <sz val="9"/>
            <color indexed="81"/>
            <rFont val="Tahoma"/>
            <family val="2"/>
          </rPr>
          <t xml:space="preserve">
Includes one non-degree seeking student enrolled for 0 credits (not included in enrollment chart above)</t>
        </r>
      </text>
    </comment>
  </commentList>
</comments>
</file>

<file path=xl/comments2.xml><?xml version="1.0" encoding="utf-8"?>
<comments xmlns="http://schemas.openxmlformats.org/spreadsheetml/2006/main">
  <authors>
    <author>Derek Stavem</author>
  </authors>
  <commentList>
    <comment ref="E20" authorId="0">
      <text>
        <r>
          <rPr>
            <b/>
            <sz val="9"/>
            <color indexed="81"/>
            <rFont val="Tahoma"/>
            <family val="2"/>
          </rPr>
          <t>Derek Stavem:</t>
        </r>
        <r>
          <rPr>
            <sz val="9"/>
            <color indexed="81"/>
            <rFont val="Tahoma"/>
            <family val="2"/>
          </rPr>
          <t xml:space="preserve">
Includes students who were PSEO in 2012-13, and returned as first-time freshmen in 2013-14.</t>
        </r>
      </text>
    </comment>
    <comment ref="C144" authorId="0">
      <text>
        <r>
          <rPr>
            <b/>
            <sz val="9"/>
            <color indexed="81"/>
            <rFont val="Tahoma"/>
            <family val="2"/>
          </rPr>
          <t>Derek Stavem:</t>
        </r>
        <r>
          <rPr>
            <sz val="9"/>
            <color indexed="81"/>
            <rFont val="Tahoma"/>
            <family val="2"/>
          </rPr>
          <t xml:space="preserve">
SAT scores not reported when fewer than 10% of students submit scores.</t>
        </r>
      </text>
    </comment>
    <comment ref="F144" authorId="0">
      <text>
        <r>
          <rPr>
            <b/>
            <sz val="9"/>
            <color indexed="81"/>
            <rFont val="Tahoma"/>
            <family val="2"/>
          </rPr>
          <t>Derek Stavem:</t>
        </r>
        <r>
          <rPr>
            <sz val="9"/>
            <color indexed="81"/>
            <rFont val="Tahoma"/>
            <family val="2"/>
          </rPr>
          <t xml:space="preserve">
Includes current-year PSEO students.</t>
        </r>
      </text>
    </comment>
    <comment ref="F145" authorId="0">
      <text>
        <r>
          <rPr>
            <b/>
            <sz val="9"/>
            <color indexed="81"/>
            <rFont val="Tahoma"/>
            <family val="2"/>
          </rPr>
          <t>Derek Stavem:</t>
        </r>
        <r>
          <rPr>
            <sz val="9"/>
            <color indexed="81"/>
            <rFont val="Tahoma"/>
            <family val="2"/>
          </rPr>
          <t xml:space="preserve">
Includes current-year PSEO students.</t>
        </r>
      </text>
    </comment>
  </commentList>
</comments>
</file>

<file path=xl/comments3.xml><?xml version="1.0" encoding="utf-8"?>
<comments xmlns="http://schemas.openxmlformats.org/spreadsheetml/2006/main">
  <authors>
    <author>Derek Stavem</author>
  </authors>
  <commentList>
    <comment ref="F33" authorId="0">
      <text>
        <r>
          <rPr>
            <b/>
            <sz val="9"/>
            <color indexed="81"/>
            <rFont val="Tahoma"/>
            <charset val="1"/>
          </rPr>
          <t>Derek Stavem:</t>
        </r>
        <r>
          <rPr>
            <sz val="9"/>
            <color indexed="81"/>
            <rFont val="Tahoma"/>
            <charset val="1"/>
          </rPr>
          <t xml:space="preserve">
Includes one non-degree-seeking student enrolled for 0 credits of "unknown" race/ethnicity, not included above.</t>
        </r>
      </text>
    </comment>
  </commentList>
</comments>
</file>

<file path=xl/comments4.xml><?xml version="1.0" encoding="utf-8"?>
<comments xmlns="http://schemas.openxmlformats.org/spreadsheetml/2006/main">
  <authors>
    <author>Derek Stavem</author>
  </authors>
  <commentList>
    <comment ref="E20" authorId="0">
      <text>
        <r>
          <rPr>
            <b/>
            <sz val="9"/>
            <color indexed="81"/>
            <rFont val="Tahoma"/>
            <family val="2"/>
          </rPr>
          <t>Derek Stavem:</t>
        </r>
        <r>
          <rPr>
            <sz val="9"/>
            <color indexed="81"/>
            <rFont val="Tahoma"/>
            <family val="2"/>
          </rPr>
          <t xml:space="preserve">
Includes students who were PSEO in 2013-14, and returned as first-time freshmen in 2014-15.</t>
        </r>
      </text>
    </comment>
    <comment ref="C144" authorId="0">
      <text>
        <r>
          <rPr>
            <b/>
            <sz val="9"/>
            <color indexed="81"/>
            <rFont val="Tahoma"/>
            <family val="2"/>
          </rPr>
          <t>Derek Stavem:</t>
        </r>
        <r>
          <rPr>
            <sz val="9"/>
            <color indexed="81"/>
            <rFont val="Tahoma"/>
            <family val="2"/>
          </rPr>
          <t xml:space="preserve">
SAT scores not reported when fewer than 10% of students submit scores.</t>
        </r>
      </text>
    </comment>
    <comment ref="F144" authorId="0">
      <text>
        <r>
          <rPr>
            <b/>
            <sz val="9"/>
            <color indexed="81"/>
            <rFont val="Tahoma"/>
            <family val="2"/>
          </rPr>
          <t>Derek Stavem:</t>
        </r>
        <r>
          <rPr>
            <sz val="9"/>
            <color indexed="81"/>
            <rFont val="Tahoma"/>
            <family val="2"/>
          </rPr>
          <t xml:space="preserve">
Includes current-year PSEO students.</t>
        </r>
      </text>
    </comment>
    <comment ref="F145" authorId="0">
      <text>
        <r>
          <rPr>
            <b/>
            <sz val="9"/>
            <color indexed="81"/>
            <rFont val="Tahoma"/>
            <family val="2"/>
          </rPr>
          <t>Derek Stavem:</t>
        </r>
        <r>
          <rPr>
            <sz val="9"/>
            <color indexed="81"/>
            <rFont val="Tahoma"/>
            <family val="2"/>
          </rPr>
          <t xml:space="preserve">
Includes current-year PSEO students.</t>
        </r>
      </text>
    </comment>
  </commentList>
</comments>
</file>

<file path=xl/comments5.xml><?xml version="1.0" encoding="utf-8"?>
<comments xmlns="http://schemas.openxmlformats.org/spreadsheetml/2006/main">
  <authors>
    <author>Derek Stavem</author>
  </authors>
  <commentList>
    <comment ref="B3" authorId="0">
      <text>
        <r>
          <rPr>
            <b/>
            <sz val="9"/>
            <color indexed="81"/>
            <rFont val="Tahoma"/>
            <charset val="1"/>
          </rPr>
          <t>Derek Stavem:</t>
        </r>
        <r>
          <rPr>
            <sz val="9"/>
            <color indexed="81"/>
            <rFont val="Tahoma"/>
            <charset val="1"/>
          </rPr>
          <t xml:space="preserve">
Faculty data is as of Nov 1, while student data is as of Sept 15, so use caution in making comparisons.</t>
        </r>
      </text>
    </comment>
  </commentList>
</comments>
</file>

<file path=xl/sharedStrings.xml><?xml version="1.0" encoding="utf-8"?>
<sst xmlns="http://schemas.openxmlformats.org/spreadsheetml/2006/main" count="5585" uniqueCount="1120">
  <si>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</si>
  <si>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</si>
  <si>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</si>
  <si>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</si>
  <si>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</si>
  <si>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</si>
  <si>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</si>
  <si>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</si>
  <si>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</si>
  <si>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</si>
  <si>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</si>
  <si>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</si>
  <si>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</si>
  <si>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</si>
  <si>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</si>
  <si>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</si>
  <si>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</si>
  <si>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</si>
  <si>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</si>
  <si>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</si>
  <si>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</si>
  <si>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</si>
  <si>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</si>
  <si>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</si>
  <si>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</si>
  <si>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</si>
  <si>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</si>
  <si>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</si>
  <si>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</si>
  <si>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</si>
  <si>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</si>
  <si>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</si>
  <si>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</si>
  <si>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</si>
  <si>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</si>
  <si>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</si>
  <si>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</si>
  <si>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</si>
  <si>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</si>
  <si>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</si>
  <si>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</si>
  <si>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</si>
  <si>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</si>
  <si>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</si>
  <si>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</si>
  <si>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</si>
  <si>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</si>
  <si>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</si>
  <si>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</si>
  <si>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</si>
  <si>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</si>
  <si>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</si>
  <si>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</si>
  <si>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</si>
  <si>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</si>
  <si>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</si>
  <si>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</si>
  <si>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</si>
  <si>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</si>
  <si>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</si>
  <si>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</si>
  <si>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</si>
  <si>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</si>
  <si>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</si>
  <si>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</si>
  <si>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</si>
  <si>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</si>
  <si>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</si>
  <si>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</si>
  <si>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</si>
  <si>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</si>
  <si>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</si>
  <si>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</si>
  <si>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</si>
  <si>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</si>
  <si>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</si>
  <si>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</si>
  <si>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</si>
  <si>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</si>
  <si>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</si>
  <si>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</si>
  <si>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</si>
  <si>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</si>
  <si>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</si>
  <si>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</si>
  <si>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</si>
  <si>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</si>
  <si>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</si>
  <si>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</si>
  <si>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</si>
  <si>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</si>
  <si>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</si>
  <si>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</si>
  <si>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</si>
  <si>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</si>
  <si>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</si>
  <si>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</si>
  <si>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</si>
  <si>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</si>
  <si>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</si>
  <si>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</si>
  <si>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</si>
  <si>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Hispanic</t>
  </si>
  <si>
    <t>White, non-Hispanic</t>
  </si>
  <si>
    <t>TOTAL</t>
  </si>
  <si>
    <t>Persistence</t>
  </si>
  <si>
    <t>Certificate/diploma</t>
  </si>
  <si>
    <t>Associate degrees</t>
  </si>
  <si>
    <t>Bachelor's degrees</t>
  </si>
  <si>
    <t>Master's degrees</t>
  </si>
  <si>
    <t>Post-Master's certificates</t>
  </si>
  <si>
    <t>Graduation Rates</t>
  </si>
  <si>
    <t>Retention Rates</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</si>
  <si>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</si>
  <si>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</si>
  <si>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</si>
  <si>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</si>
  <si>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</si>
  <si>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</si>
  <si>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</si>
  <si>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</si>
  <si>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</si>
  <si>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</si>
  <si>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</si>
  <si>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</si>
  <si>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</si>
  <si>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</si>
  <si>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</si>
  <si>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</si>
  <si>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</si>
  <si>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</si>
  <si>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</si>
  <si>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</si>
  <si>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</si>
  <si>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</si>
  <si>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</si>
  <si>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</si>
  <si>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</si>
  <si>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</si>
  <si>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</si>
  <si>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</si>
  <si>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</si>
  <si>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</si>
  <si>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</si>
  <si>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</si>
  <si>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</si>
  <si>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</si>
  <si>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</si>
  <si>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</si>
  <si>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</si>
  <si>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</si>
  <si>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</si>
  <si>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</si>
  <si>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</si>
  <si>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</si>
  <si>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</si>
  <si>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</si>
  <si>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</si>
  <si>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</si>
  <si>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</si>
  <si>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</si>
  <si>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</si>
  <si>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</si>
  <si>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</si>
  <si>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</si>
  <si>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</si>
  <si>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</si>
  <si>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</si>
  <si>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</si>
  <si>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</si>
  <si>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</si>
  <si>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</si>
  <si>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</si>
  <si>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</si>
  <si>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</si>
  <si>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</si>
  <si>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</si>
  <si>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</si>
  <si>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</si>
  <si>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</si>
  <si>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</si>
  <si>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</si>
  <si>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</si>
  <si>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</si>
  <si>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</si>
  <si>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</si>
  <si>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</si>
  <si>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</si>
  <si>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</si>
  <si>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</si>
  <si>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</si>
  <si>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</si>
  <si>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</si>
  <si>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</si>
  <si>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</si>
  <si>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</si>
  <si>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</si>
  <si>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</si>
  <si>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</si>
  <si>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</si>
  <si>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</si>
  <si>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</si>
  <si>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</si>
  <si>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</si>
  <si>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</si>
  <si>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</si>
  <si>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</si>
  <si>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</si>
  <si>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</si>
  <si>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</si>
  <si>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</si>
  <si>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</si>
  <si>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</si>
  <si>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</si>
  <si>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</si>
  <si>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</si>
  <si>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</si>
  <si>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</si>
  <si>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</si>
  <si>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</si>
  <si>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</si>
  <si>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</si>
  <si>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</si>
  <si>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</si>
  <si>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</si>
  <si>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</si>
  <si>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</si>
  <si>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</si>
  <si>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</si>
  <si>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</si>
  <si>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</si>
  <si>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</si>
  <si>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</si>
  <si>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</si>
  <si>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</si>
  <si>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</si>
  <si>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</si>
  <si>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</si>
  <si>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</si>
  <si>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</si>
  <si>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</si>
  <si>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</si>
  <si>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</si>
  <si>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</si>
  <si>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</si>
  <si>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</si>
  <si>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</si>
  <si>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</si>
  <si>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</si>
  <si>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</si>
  <si>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</si>
  <si>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</si>
  <si>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</si>
  <si>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</si>
  <si>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</si>
  <si>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</si>
  <si>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</si>
  <si>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</si>
  <si>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</si>
  <si>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</si>
  <si>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</si>
  <si>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</si>
  <si>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</si>
  <si>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</si>
  <si>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</si>
  <si>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</si>
  <si>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</si>
  <si>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</si>
  <si>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</si>
  <si>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</si>
  <si>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</si>
  <si>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</si>
  <si>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</si>
  <si>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</si>
  <si>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</si>
  <si>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</si>
  <si>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</si>
  <si>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</si>
  <si>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</si>
  <si>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</si>
  <si>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</si>
  <si>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</si>
  <si>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</si>
  <si>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</si>
  <si>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</si>
  <si>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</si>
  <si>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</si>
  <si>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</si>
  <si>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</si>
  <si>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</si>
  <si>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</si>
  <si>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</si>
  <si>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</si>
  <si>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</si>
  <si>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</si>
  <si>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</si>
  <si>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</si>
  <si>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</si>
  <si>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</si>
  <si>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</si>
  <si>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</si>
  <si>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</si>
  <si>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</si>
  <si>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</si>
  <si>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</si>
  <si>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</si>
  <si>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</si>
  <si>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</si>
  <si>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</si>
  <si>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</si>
  <si>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</si>
  <si>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</si>
  <si>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</si>
  <si>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</si>
  <si>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</si>
  <si>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</si>
  <si>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</si>
  <si>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</si>
  <si>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</si>
  <si>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</si>
  <si>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</si>
  <si>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</si>
  <si>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</si>
  <si>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</si>
  <si>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</si>
  <si>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</si>
  <si>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</si>
  <si>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</si>
  <si>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</si>
  <si>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</si>
  <si>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</si>
  <si>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</si>
  <si>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</si>
  <si>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</si>
  <si>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</si>
  <si>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</si>
  <si>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</si>
  <si>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</si>
  <si>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</si>
  <si>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</si>
  <si>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</si>
  <si>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</si>
  <si>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</si>
  <si>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</si>
  <si>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</si>
  <si>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</si>
  <si>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</si>
  <si>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</si>
  <si>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</si>
  <si>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</si>
  <si>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</si>
  <si>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</si>
  <si>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</si>
  <si>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</si>
  <si>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</si>
  <si>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</si>
  <si>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</si>
  <si>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</si>
  <si>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</si>
  <si>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</si>
  <si>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</si>
  <si>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</si>
  <si>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</si>
  <si>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</si>
  <si>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</si>
  <si>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</si>
  <si>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</si>
  <si>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</si>
  <si>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</si>
  <si>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</si>
  <si>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</si>
  <si>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</si>
  <si>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</si>
  <si>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</si>
  <si>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</si>
  <si>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</si>
  <si>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</si>
  <si>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</si>
  <si>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</si>
  <si>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B22</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</si>
  <si>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</si>
  <si>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</si>
  <si>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</si>
  <si>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</si>
  <si>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</si>
  <si>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</si>
  <si>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</si>
  <si>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</si>
  <si>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</si>
  <si>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</si>
  <si>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</si>
  <si>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</si>
  <si>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</si>
  <si>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</si>
  <si>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</si>
  <si>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</si>
  <si>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</si>
  <si>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</si>
  <si>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</si>
  <si>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</si>
  <si>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</si>
  <si>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</si>
  <si>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</si>
  <si>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</si>
  <si>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</si>
  <si>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</si>
  <si>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</si>
  <si>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</si>
  <si>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</si>
  <si>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</si>
  <si>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</si>
  <si>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</si>
  <si>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</si>
  <si>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</si>
  <si>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</si>
  <si>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</si>
  <si>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</si>
  <si>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</si>
  <si>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</si>
  <si>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</si>
  <si>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</si>
  <si>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</si>
  <si>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</si>
  <si>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</si>
  <si>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</si>
  <si>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</si>
  <si>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</si>
  <si>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</si>
  <si>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</si>
  <si>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</si>
  <si>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</si>
  <si>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</si>
  <si>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</si>
  <si>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</si>
  <si>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</si>
  <si>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</si>
  <si>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</si>
  <si>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</si>
  <si>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</si>
  <si>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</si>
  <si>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</si>
  <si>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</si>
  <si>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</si>
  <si>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</si>
  <si>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</si>
  <si>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</si>
  <si>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</si>
  <si>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</si>
  <si>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</si>
  <si>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</si>
  <si>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</si>
  <si>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</si>
  <si>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</si>
  <si>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</si>
  <si>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</si>
  <si>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</si>
  <si>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</si>
  <si>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</si>
  <si>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</si>
  <si>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</si>
  <si>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</si>
  <si>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</si>
  <si>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</si>
  <si>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</si>
  <si>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</si>
  <si>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</si>
  <si>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</si>
  <si>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</si>
  <si>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</si>
  <si>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</si>
  <si>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</si>
  <si>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</si>
  <si>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</si>
  <si>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</si>
  <si>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</si>
  <si>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</si>
  <si>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</si>
  <si>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</si>
  <si>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</si>
  <si>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</si>
  <si>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</si>
  <si>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</si>
  <si>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</si>
  <si>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</si>
  <si>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</si>
  <si>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</si>
  <si>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</si>
  <si>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</si>
  <si>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</si>
  <si>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</si>
  <si>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</si>
  <si>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</si>
  <si>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</si>
  <si>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</si>
  <si>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</si>
  <si>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</si>
  <si>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</si>
  <si>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</si>
  <si>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</si>
  <si>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</si>
  <si>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</si>
  <si>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</si>
  <si>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</si>
  <si>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</si>
  <si>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</si>
  <si>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</si>
  <si>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</si>
  <si>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</si>
  <si>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</si>
  <si>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</si>
  <si>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</si>
  <si>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</si>
  <si>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</si>
  <si>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</si>
  <si>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</si>
  <si>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</si>
  <si>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</si>
  <si>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</si>
  <si>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</si>
  <si>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</si>
  <si>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</si>
  <si>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</si>
  <si>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</si>
  <si>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</si>
  <si>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</si>
  <si>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</si>
  <si>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</si>
  <si>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</si>
  <si>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</si>
  <si>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</si>
  <si>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</si>
  <si>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</si>
  <si>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</si>
  <si>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</si>
  <si>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</si>
  <si>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</si>
  <si>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</si>
  <si>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</si>
  <si>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</si>
  <si>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</si>
  <si>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</si>
  <si>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</si>
  <si>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</si>
  <si>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</si>
  <si>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</si>
  <si>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</si>
  <si>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</si>
  <si>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</si>
  <si>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</si>
  <si>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</si>
  <si>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</si>
  <si>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</si>
  <si>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</si>
  <si>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</si>
  <si>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</si>
  <si>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</si>
  <si>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</si>
  <si>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</si>
  <si>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</si>
  <si>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</si>
  <si>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</si>
  <si>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</si>
  <si>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</si>
  <si>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</si>
  <si>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</si>
  <si>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</si>
  <si>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</si>
  <si>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</si>
  <si>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</si>
  <si>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</si>
  <si>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</si>
  <si>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</si>
  <si>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</si>
  <si>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</si>
  <si>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</si>
  <si>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</si>
  <si>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</si>
  <si>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</si>
  <si>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</si>
  <si>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J1</t>
  </si>
  <si>
    <t>Category</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</si>
  <si>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</si>
  <si>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</si>
  <si>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</si>
  <si>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</si>
  <si>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</si>
  <si>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</si>
  <si>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</si>
  <si>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</si>
  <si>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</si>
  <si>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</si>
  <si>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</si>
  <si>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</si>
  <si>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</si>
  <si>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</si>
  <si>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</si>
  <si>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</si>
  <si>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</si>
  <si>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</si>
  <si>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</si>
  <si>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</si>
  <si>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</si>
  <si>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</si>
  <si>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</si>
  <si>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</si>
  <si>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</si>
  <si>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</si>
  <si>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</si>
  <si>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</si>
  <si>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</si>
  <si>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</si>
  <si>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</si>
  <si>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</si>
  <si>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</si>
  <si>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</si>
  <si>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</si>
  <si>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</si>
  <si>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</si>
  <si>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</si>
  <si>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</si>
  <si>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</si>
  <si>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</si>
  <si>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</si>
  <si>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</si>
  <si>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</si>
  <si>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</si>
  <si>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</si>
  <si>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</si>
  <si>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</si>
  <si>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</si>
  <si>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</si>
  <si>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</si>
  <si>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</si>
  <si>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</si>
  <si>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</si>
  <si>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</si>
  <si>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</si>
  <si>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</si>
  <si>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</si>
  <si>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</si>
  <si>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</si>
  <si>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</si>
  <si>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</si>
  <si>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</si>
  <si>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</si>
  <si>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</si>
  <si>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</si>
  <si>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</si>
  <si>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</si>
  <si>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</si>
  <si>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</si>
  <si>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</si>
  <si>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</si>
  <si>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</si>
  <si>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</si>
  <si>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family val="2"/>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</si>
  <si>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</si>
  <si>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</si>
  <si>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</si>
  <si>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</si>
  <si>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</si>
  <si>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</si>
  <si>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</si>
  <si>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</si>
  <si>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</si>
  <si>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</si>
  <si>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</si>
  <si>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</si>
  <si>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</si>
  <si>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</si>
  <si>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</si>
  <si>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</si>
  <si>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</si>
  <si>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</si>
  <si>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</si>
  <si>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</si>
  <si>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</si>
  <si>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</si>
  <si>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</si>
  <si>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</si>
  <si>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</si>
  <si>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</si>
  <si>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</si>
  <si>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</si>
  <si>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</si>
  <si>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</si>
  <si>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</si>
  <si>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</si>
  <si>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</si>
  <si>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</si>
  <si>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</si>
  <si>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</si>
  <si>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</si>
  <si>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</si>
  <si>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</si>
  <si>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</si>
  <si>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</si>
  <si>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</si>
  <si>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</si>
  <si>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</si>
  <si>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</si>
  <si>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</si>
  <si>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</si>
  <si>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</si>
  <si>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</si>
  <si>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</si>
  <si>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</si>
  <si>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</si>
  <si>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</si>
  <si>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</si>
  <si>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</si>
  <si>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</si>
  <si>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</si>
  <si>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</si>
  <si>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</si>
  <si>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</si>
  <si>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</si>
  <si>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</si>
  <si>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</si>
  <si>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</si>
  <si>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</si>
  <si>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</si>
  <si>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</si>
  <si>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</si>
  <si>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</si>
  <si>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</si>
  <si>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</si>
  <si>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</si>
  <si>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</si>
  <si>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</si>
  <si>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</si>
  <si>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</si>
  <si>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</si>
  <si>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</si>
  <si>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</si>
  <si>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</si>
  <si>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</si>
  <si>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</si>
  <si>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</si>
  <si>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</si>
  <si>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</si>
  <si>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</si>
  <si>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</si>
  <si>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</si>
  <si>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</si>
  <si>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American Indian or Alaska Native: </t>
    </r>
    <r>
      <rPr>
        <sz val="10"/>
        <color indexed="8"/>
        <rFont val="Arial"/>
        <family val="2"/>
      </rPr>
      <t>A person having origins in any of the original peoples of North and South America (including Central America)  who maintains cultural identification through tribal affiliation or community recognition.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</si>
  <si>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</si>
  <si>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</si>
  <si>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</si>
  <si>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</si>
  <si>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</si>
  <si>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</si>
  <si>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</si>
  <si>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</si>
  <si>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</si>
  <si>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</si>
  <si>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</si>
  <si>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</si>
  <si>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</si>
  <si>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</si>
  <si>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</si>
  <si>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</si>
  <si>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</si>
  <si>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</si>
  <si>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</si>
  <si>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</si>
  <si>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</si>
  <si>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</si>
  <si>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</si>
  <si>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</si>
  <si>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</si>
  <si>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</si>
  <si>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</si>
  <si>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</si>
  <si>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</si>
  <si>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</si>
  <si>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</si>
  <si>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</si>
  <si>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</si>
  <si>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</si>
  <si>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</si>
  <si>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</si>
  <si>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</si>
  <si>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</si>
  <si>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</si>
  <si>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</si>
  <si>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</si>
  <si>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</si>
  <si>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</si>
  <si>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</si>
  <si>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</si>
  <si>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</si>
  <si>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</si>
  <si>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</si>
  <si>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</si>
  <si>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</si>
  <si>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</si>
  <si>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</si>
  <si>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</si>
  <si>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</si>
  <si>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</si>
  <si>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</si>
  <si>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</si>
  <si>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</si>
  <si>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</si>
  <si>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</si>
  <si>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</si>
  <si>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</si>
  <si>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</si>
  <si>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</si>
  <si>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</si>
  <si>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</si>
  <si>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</si>
  <si>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</si>
  <si>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</si>
  <si>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</si>
  <si>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</si>
  <si>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</si>
  <si>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</si>
  <si>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</si>
  <si>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</si>
  <si>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</si>
  <si>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</si>
  <si>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</si>
  <si>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</si>
  <si>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</si>
  <si>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</si>
  <si>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</si>
  <si>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</si>
  <si>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</si>
  <si>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</si>
  <si>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</si>
  <si>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</si>
  <si>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</si>
  <si>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</si>
  <si>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</si>
  <si>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</si>
  <si>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</si>
  <si>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</si>
  <si>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</si>
  <si>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</si>
  <si>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</si>
  <si>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</si>
  <si>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</si>
  <si>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</si>
  <si>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</si>
  <si>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</si>
  <si>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</si>
  <si>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</si>
  <si>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</si>
  <si>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</si>
  <si>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</si>
  <si>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</si>
  <si>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</si>
  <si>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</si>
  <si>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</si>
  <si>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</si>
  <si>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</si>
  <si>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</si>
  <si>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</si>
  <si>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</si>
  <si>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</si>
  <si>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</si>
  <si>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</si>
  <si>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</si>
  <si>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</si>
  <si>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</si>
  <si>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</si>
  <si>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</si>
  <si>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</si>
  <si>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</si>
  <si>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</si>
  <si>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</si>
  <si>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</si>
  <si>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</si>
  <si>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</si>
  <si>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</si>
  <si>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</si>
  <si>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</si>
  <si>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</si>
  <si>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</si>
  <si>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</si>
  <si>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</si>
  <si>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</si>
  <si>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</si>
  <si>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</si>
  <si>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</si>
  <si>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</si>
  <si>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</si>
  <si>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</si>
  <si>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</si>
  <si>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</si>
  <si>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</si>
  <si>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</si>
  <si>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</si>
  <si>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</si>
  <si>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</si>
  <si>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</si>
  <si>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</si>
  <si>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</si>
  <si>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</si>
  <si>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</si>
  <si>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</si>
  <si>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</si>
  <si>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</si>
  <si>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</si>
  <si>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</si>
  <si>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</si>
  <si>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</si>
  <si>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</si>
  <si>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</si>
  <si>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</si>
  <si>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</si>
  <si>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</si>
  <si>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</si>
  <si>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</si>
  <si>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</si>
  <si>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</si>
  <si>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</si>
  <si>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</si>
  <si>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</si>
  <si>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</si>
  <si>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</si>
  <si>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</si>
  <si>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</si>
  <si>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</si>
  <si>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</si>
  <si>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</si>
  <si>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</si>
  <si>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</si>
  <si>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</si>
  <si>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</si>
  <si>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</si>
  <si>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</si>
  <si>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</si>
  <si>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</si>
  <si>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</si>
  <si>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</si>
  <si>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</si>
  <si>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</si>
  <si>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</si>
  <si>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</si>
  <si>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</si>
  <si>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</si>
  <si>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</si>
  <si>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</si>
  <si>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</si>
  <si>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</si>
  <si>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</si>
  <si>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</si>
  <si>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</si>
  <si>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</si>
  <si>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</si>
  <si>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</si>
  <si>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</si>
  <si>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</si>
  <si>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</si>
  <si>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</si>
  <si>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</si>
  <si>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</si>
  <si>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Natural resources and conservation</t>
  </si>
  <si>
    <t>Area, ethnic, and gender studies</t>
  </si>
  <si>
    <t>Foreign languages, literatures, and linguistics</t>
  </si>
  <si>
    <t>Health professions and related programs</t>
  </si>
  <si>
    <t>Derek N. Stavem</t>
  </si>
  <si>
    <t>Enrollment Management</t>
  </si>
  <si>
    <t>3900 Bethel Dr</t>
  </si>
  <si>
    <t>St. Paul, MN 55112</t>
  </si>
  <si>
    <t>651-635-1010</t>
  </si>
  <si>
    <t>651-635-1482</t>
  </si>
  <si>
    <t>d-stavem@bethel.edu</t>
  </si>
  <si>
    <t>x</t>
  </si>
  <si>
    <t>Bethel University</t>
  </si>
  <si>
    <t>3900 Bethel Drive</t>
  </si>
  <si>
    <t>Saint Paul, MN 55112</t>
  </si>
  <si>
    <t>651.638.6400</t>
  </si>
  <si>
    <t>www.bethel.edu</t>
  </si>
  <si>
    <t>651.638.6242</t>
  </si>
  <si>
    <t>800.255.8706, x6242</t>
  </si>
  <si>
    <t>651.635.1490</t>
  </si>
  <si>
    <t>Buadmissions-cas@bethel.edu</t>
  </si>
  <si>
    <t>http://cas.bethel.edu/admissions/application-details</t>
  </si>
  <si>
    <t>College of Arts &amp; Sciences (CAS) is 4-1-4; Seminary is quarter; College of Adult and Professional Studies and Graduate School (CAPS and GS) are semester.</t>
  </si>
  <si>
    <t>Total FT</t>
  </si>
  <si>
    <t>Total PT</t>
  </si>
  <si>
    <t>Combined Total</t>
  </si>
  <si>
    <t>Average/Mean</t>
  </si>
  <si>
    <t>ACT Eng</t>
  </si>
  <si>
    <t>I+</t>
  </si>
  <si>
    <t>Average Class Size:</t>
  </si>
  <si>
    <t>Diploma/Certificates Number</t>
  </si>
  <si>
    <t>Diploma/Certificates Percent</t>
  </si>
  <si>
    <t>Associate Number</t>
  </si>
  <si>
    <t>Associate Percent</t>
  </si>
  <si>
    <t>Bachelor’s Number</t>
  </si>
  <si>
    <t>Bachelor’s Percent</t>
  </si>
  <si>
    <t>Section A - General Information</t>
  </si>
  <si>
    <t>Section B - Enrollment and Persistence</t>
  </si>
  <si>
    <t>Section C - Freshman Admission</t>
  </si>
  <si>
    <t>Section D - Transfer Admission</t>
  </si>
  <si>
    <t>Section E - Academic Offerings and Policies</t>
  </si>
  <si>
    <t>Section F - Student Life</t>
  </si>
  <si>
    <t>Section G - Annual Expenses</t>
  </si>
  <si>
    <t>Section J - Degrees Conferred</t>
  </si>
  <si>
    <t>CDS - Changes</t>
  </si>
  <si>
    <t>CDS - Definitions</t>
  </si>
  <si>
    <t>Integrated / Survey Version</t>
  </si>
  <si>
    <t>CAS/CAPS/GS (No Seminary)</t>
  </si>
  <si>
    <t>Table of Contents:</t>
  </si>
  <si>
    <t>Click below:</t>
  </si>
  <si>
    <t xml:space="preserve">CAS                                            </t>
  </si>
  <si>
    <t xml:space="preserve">CAPS                                         </t>
  </si>
  <si>
    <t xml:space="preserve">GS                                             </t>
  </si>
  <si>
    <t xml:space="preserve">Seminary                                  </t>
  </si>
  <si>
    <t>B. ENROLLMENT AND PERSISTENCE - ALL SCHOOLS</t>
  </si>
  <si>
    <t>C. FIRST-TIME, FIRST-YEAR (FRESHMAN) ADMISSION - CAS</t>
  </si>
  <si>
    <t>D. TRANSFER ADMISSION - CAS</t>
  </si>
  <si>
    <t>E. ACADEMIC OFFERINGS AND POLICIES - CAS</t>
  </si>
  <si>
    <t>F. STUDENT LIFE - CAS</t>
  </si>
  <si>
    <t>G. ANNUAL EXPENSES - CAS</t>
  </si>
  <si>
    <t>H. FINANCIAL AID - CAS</t>
  </si>
  <si>
    <t>I. INSTRUCTIONAL FACULTY AND CLASS SIZE - ALL SCHOOLS</t>
  </si>
  <si>
    <t>J. DEGREES CONFERRED - CAS &amp; CAPS COMBINED</t>
  </si>
  <si>
    <t>B. ENROLLMENT AND PERSISTENCE - CAS</t>
  </si>
  <si>
    <t>I. INSTRUCTIONAL FACULTY AND CLASS SIZE - CAS</t>
  </si>
  <si>
    <t>J. DEGREES CONFERRED - CAS</t>
  </si>
  <si>
    <t>Table of Contents</t>
  </si>
  <si>
    <t>Section H - Financial Aid</t>
  </si>
  <si>
    <t xml:space="preserve">
</t>
  </si>
  <si>
    <t>J. DEGREES CONFERRED - CAPS</t>
  </si>
  <si>
    <t>I. INSTRUCTIONAL FACULTY AND CLASS SIZE - CAPS</t>
  </si>
  <si>
    <t>F. STUDENT LIFE - CAPS</t>
  </si>
  <si>
    <t>E. ACADEMIC OFFERINGS AND POLICIES - CAPS</t>
  </si>
  <si>
    <t>D. TRANSFER ADMISSION - CAPS</t>
  </si>
  <si>
    <t>C. FIRST-TIME, FIRST-YEAR (FRESHMAN) ADMISSION - CAPS</t>
  </si>
  <si>
    <t>B. ENROLLMENT AND PERSISTENCE - CAPS</t>
  </si>
  <si>
    <t>B. ENROLLMENT AND PERSISTENCE - GS</t>
  </si>
  <si>
    <t>I. INSTRUCTIONAL FACULTY AND CLASS SIZE - GS</t>
  </si>
  <si>
    <t>B. ENROLLMENT AND PERSISTENCE - Seminary</t>
  </si>
  <si>
    <t>I. INSTRUCTIONAL FACULTY AND CLASS SIZE - Seminary</t>
  </si>
  <si>
    <t>I. INSTRUCTIONAL FACULTY AND CLASS SIZE - CAS/CAPS/GS</t>
  </si>
  <si>
    <t>B. ENROLLMENT AND PERSISTENCE - CAS/CAPS/GS</t>
  </si>
  <si>
    <t>CAS/CAPS/
GS (No Seminary)</t>
  </si>
  <si>
    <t xml:space="preserve">   |   |  | |||
   |   |  | |||
   |   |  | |||</t>
  </si>
  <si>
    <t>||| |  |   |
||| |  |   |
||| |  |   |</t>
  </si>
  <si>
    <t>number</t>
  </si>
  <si>
    <t>out of</t>
  </si>
  <si>
    <t>X</t>
  </si>
  <si>
    <t>University of Minnesota</t>
  </si>
  <si>
    <t>University of St. Thomas</t>
  </si>
  <si>
    <t>n/a</t>
  </si>
  <si>
    <t>List any other application requirements specific to transfer applicants: Résumé</t>
  </si>
  <si>
    <t>D</t>
  </si>
  <si>
    <t>90+</t>
  </si>
  <si>
    <t>credits</t>
  </si>
  <si>
    <t>no</t>
  </si>
  <si>
    <t>C</t>
  </si>
  <si>
    <t>28 of final 35</t>
  </si>
  <si>
    <t>Biblical &amp; Theological Studies, Wellness</t>
  </si>
  <si>
    <t>Describe other transfer credit policies: 28 of the last 35 credits, plus at least 1/2 of the major must be completed at Bethel to earn a bachelor's degree.  Credits must have been taken at an accredited institution.</t>
  </si>
  <si>
    <t>no FT</t>
  </si>
  <si>
    <t>Enrollment Research Lead</t>
  </si>
  <si>
    <t>Note: Sutdents applying only for non-need-based aid, are not required to submit a FAFSA</t>
  </si>
  <si>
    <t>other than the incremental advancement by one for year-dependent items.</t>
  </si>
  <si>
    <t>Fall 2007 Cohort</t>
  </si>
  <si>
    <t>Report for the cohort of full-time first-time bachelor's (or equivalent) degree-seeking undergraduate students who entered in Fall 2007. Include in the cohort those who entered your institution during the summer term preceding Fall 2007.</t>
  </si>
  <si>
    <t>Initial 2007 cohort of first-time, full-time bachelor's (or equivalent) degree-seeking undergraduate students; total all students:</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</si>
  <si>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</si>
  <si>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B5 from question B4)</t>
  </si>
  <si>
    <t xml:space="preserve">Six-year graduation rate for 2007 cohort (question B10 divided by question B6): </t>
  </si>
  <si>
    <t xml:space="preserve">Of the initial 2007 cohort, how many completed the program in more than five years but in six years or less (after August 31, 2011 and by August 31, 2012): </t>
  </si>
  <si>
    <t>if by May 1</t>
  </si>
  <si>
    <t>If yes, place check marks in the appropriate boxes below to reflect your institution’s policies for use in admission for Fall 2015.</t>
  </si>
  <si>
    <t>If your institution will make use of the ACT in admission decisions for first-time, first-year, degree-seeking applicants for Fall 2015, please indicate which ONE of the following applies: (regardless of whether the writing score will be used in the admissions process):</t>
  </si>
  <si>
    <t>Provide 2015-2016 academic year costs of attendance for the following categories that are applicable to your institution.</t>
  </si>
  <si>
    <t xml:space="preserve">Check here if your institution's 2015-2016 academic year costs of attendance are not available at this time and provide an approximate date (i.e., month/day) when your institution's final 2015-2016 academic year costs of attendance will be available:  </t>
  </si>
  <si>
    <t>Undergraduate full-time tuition, required fees, room and board List the typical tuition, required fees, and room and board for a full-time undergraduate student for the FULL 2015-2016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</si>
  <si>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2014-2015 Common Data Set</t>
  </si>
  <si>
    <t>Institutional Enrollment - Men and Women Provide numbers of students for each of the following categories as of the institution's official fall reporting date or as of October 15, 2014.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</si>
  <si>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2014.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</si>
  <si>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The items in this section correspond to data elements collected by the IPEDS Web-based Data Collection System's Graduation Rate Survey (GRS). For complete instructions and definitions of data elements, see the IPEDS GRS instructions and glossary on the 2014 Web-based survey.</t>
  </si>
  <si>
    <t>First-time, first-year, (freshmen) students: Provide the number of degree-seeking, first-time, first-year students who applied, were admitted, and enrolled (full- or part-time) in Fall 2014.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</si>
  <si>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2014 admissions:</t>
  </si>
  <si>
    <t>Provide percentages for ALL enrolled, degree-seeking, full-time and part-time, first-time, first-year (freshman) students enrolled in Fall 2014, including students who began studies during summer, international students/nonresident aliens, and students admitted under special arrangements.</t>
  </si>
  <si>
    <t>Percent and number of first-time, first-year (freshman) students enrolled in Fall 2014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</si>
  <si>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2014 entering class:</t>
  </si>
  <si>
    <t>Provide the number of students who applied, were admitted, and enrolled as degree-seeking transfer students in Fall 2014.</t>
  </si>
  <si>
    <t>Percentages of first-time, first-year (freshman) degree-seeking students and degree-seeking undergraduates enrolled in Fall 2014 who fit the following categories:</t>
  </si>
  <si>
    <t>2014-2015 estimated</t>
  </si>
  <si>
    <t>Please report the number of instructional faculty members in each category for Fall 2014. Include faculty who are on your institution’s payroll on the census date your institution uses for IPEDS/AAUP.</t>
  </si>
  <si>
    <t>Report the Fall 2014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</si>
  <si>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2014 Student to Faculty ratio</t>
  </si>
  <si>
    <t>In the table below, please use the following definitions to report information about the size of classes and class sections offered in the Fall 2014 term.</t>
  </si>
  <si>
    <t xml:space="preserve">Using the above definitions, please report for each of the following class-size intervals the number of class sections and class subsections offered in Fall 2014. For example, a lecture class with 800 students who met at another time in 40 separate labs with 20 students should be counted once in the “100+” column in the class section column and 40 times under the “20-29” column of the class subsections table. </t>
  </si>
  <si>
    <t>SUMMARY OF SIGNIFICANT CHANGES TO THE CDS FOR 2014-2015</t>
  </si>
  <si>
    <t xml:space="preserve">There are no structural or definitional changes to CDS for 2014-2015: </t>
  </si>
  <si>
    <t>Number of degrees awarded from July 1, 2013 to June 30, 2014</t>
  </si>
  <si>
    <t>Report for the cohort of all full-time, first-time bachelor’s (or equivalent) degree-seeking undergraduate students who entered in Fall 2013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</si>
  <si>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2013 (or the preceding summer term), what percentage was enrolled at your institution as of the date your institution calculates its official enrollment in Fall 2014? </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</si>
  <si>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2013-2014 academic year (see the next item below), use the 2013-2014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</si>
  <si>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2013-2014
final</t>
  </si>
  <si>
    <t>Number of degree-seeking undergraduate students (CDS Item B1 if reporting on Fall 2013 cohort)</t>
  </si>
  <si>
    <t xml:space="preserve">Include:   * 2014 undergraduate class who graduated between July 1, 2013 and June 30, 2014 who started at your institution as first- time students and received a bachelor's degree between July 1, 2013 and June 30, 2014.
  * only loans made to students who borrowed while enrolled at your institution.
  * co-signed loans.
</t>
  </si>
  <si>
    <t>Degrees conferred between July 1, 2013 and June 30, 2014</t>
  </si>
  <si>
    <t>CIP 2011 Categories to Include</t>
  </si>
  <si>
    <t>Fall 2008 Cohort</t>
  </si>
  <si>
    <t>Report for the cohort of full-time first-time bachelor's (or equivalent) degree-seeking undergraduate students who entered in Fall 2008. Include in the cohort those who entered your institution during the summer term preceding Fall 2008.</t>
  </si>
  <si>
    <t>Initial 2008 cohort of first-time, full-time bachelor's (or equivalent) degree-seeking undergraduate students; total all students:</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</si>
  <si>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</si>
  <si>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B5 from question B4)</t>
  </si>
  <si>
    <t xml:space="preserve">Of the initial 2008 cohort, how many completed the program in four years or less (by August 31, 2011): </t>
  </si>
  <si>
    <t xml:space="preserve">Of the initial 2008 cohort, how many completed the program in more than four years but in five years or less (after August 31, 2011 and by August 31, 2012): </t>
  </si>
  <si>
    <t xml:space="preserve">Of the initial 2008 cohort, how many completed the program in more than five years but in six years or less (after August 31, 2012 and by August 31, 2013): </t>
  </si>
  <si>
    <t xml:space="preserve">Six-year graduation rate for 2008 cohort (question B10 divided by question B6): </t>
  </si>
  <si>
    <t>(Initiated during 2008-2008 cycle)</t>
  </si>
  <si>
    <t xml:space="preserve">Of the initial 2007 cohort, how many completed the program in four years or less (by August 31, 2009): </t>
  </si>
  <si>
    <t xml:space="preserve">Of the initial 2007 cohort, how many completed the program in more than four years but in five years or less (after August 31, 2009 and by August 31, 2011): </t>
  </si>
  <si>
    <t>Please provide data for the Fall 2008 cohort if available. If Fall 2008 cohort data are 
not available, provide data for the Fall 2007 cohort.</t>
  </si>
  <si>
    <t>2014-15 Housing Capacity: 1972</t>
  </si>
  <si>
    <t>Section I - Instructional Faculty and Class Size</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</si>
</sst>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
  </numFmts>
  <fonts count="57" x14ac:knownFonts="1">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10"/>
      <color theme="1"/>
      <name val="Arial"/>
      <family val="2"/>
    </font>
    <font>
      <sz val="10"/>
      <color theme="0" tint="-0.249977111117893"/>
      <name val="Arial"/>
      <family val="2"/>
    </font>
    <font>
      <sz val="8"/>
      <color theme="0" tint="-0.249977111117893"/>
      <name val="Arial"/>
      <family val="2"/>
    </font>
    <font>
      <b/>
      <sz val="10"/>
      <color theme="0" tint="-0.249977111117893"/>
      <name val="Arial"/>
      <family val="2"/>
    </font>
    <font>
      <b/>
      <sz val="14"/>
      <color theme="0"/>
      <name val="Calibri"/>
      <family val="2"/>
      <scheme val="minor"/>
    </font>
    <font>
      <b/>
      <sz val="10"/>
      <name val="Calibri"/>
      <family val="2"/>
      <scheme val="minor"/>
    </font>
    <font>
      <u/>
      <sz val="12"/>
      <color indexed="12"/>
      <name val="Calibri"/>
      <family val="2"/>
      <scheme val="minor"/>
    </font>
    <font>
      <b/>
      <sz val="12"/>
      <name val="Calibri"/>
      <family val="2"/>
      <scheme val="minor"/>
    </font>
    <font>
      <b/>
      <u/>
      <sz val="12"/>
      <color indexed="12"/>
      <name val="Calibri"/>
      <family val="2"/>
      <scheme val="minor"/>
    </font>
    <font>
      <sz val="10"/>
      <name val="Calibri"/>
      <family val="2"/>
      <scheme val="minor"/>
    </font>
    <font>
      <b/>
      <sz val="8"/>
      <color theme="0"/>
      <name val="Calibri"/>
      <family val="2"/>
      <scheme val="minor"/>
    </font>
    <font>
      <b/>
      <sz val="8"/>
      <name val="Calibri"/>
      <family val="2"/>
      <scheme val="minor"/>
    </font>
    <font>
      <sz val="8"/>
      <name val="Calibri"/>
      <family val="2"/>
      <scheme val="minor"/>
    </font>
    <font>
      <sz val="9"/>
      <color indexed="81"/>
      <name val="Tahoma"/>
      <family val="2"/>
    </font>
    <font>
      <b/>
      <sz val="9"/>
      <color indexed="81"/>
      <name val="Tahoma"/>
      <family val="2"/>
    </font>
    <font>
      <b/>
      <sz val="18"/>
      <name val="Calibri"/>
      <family val="2"/>
      <scheme val="minor"/>
    </font>
    <font>
      <b/>
      <sz val="14"/>
      <name val="Calibri"/>
      <family val="2"/>
      <scheme val="minor"/>
    </font>
    <font>
      <i/>
      <sz val="10"/>
      <color theme="0" tint="-0.249977111117893"/>
      <name val="Arial"/>
      <family val="2"/>
    </font>
    <font>
      <sz val="9"/>
      <color theme="0" tint="-0.249977111117893"/>
      <name val="Arial"/>
      <family val="2"/>
    </font>
    <font>
      <sz val="10"/>
      <color theme="0" tint="-0.249977111117893"/>
      <name val="Times New Roman"/>
      <family val="1"/>
    </font>
    <font>
      <sz val="9"/>
      <color indexed="81"/>
      <name val="Tahoma"/>
      <charset val="1"/>
    </font>
    <font>
      <b/>
      <sz val="9"/>
      <color indexed="81"/>
      <name val="Tahoma"/>
      <charset val="1"/>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0" tint="-0.249977111117893"/>
        <bgColor indexed="64"/>
      </patternFill>
    </fill>
    <fill>
      <patternFill patternType="solid">
        <fgColor theme="1"/>
        <bgColor indexed="64"/>
      </patternFill>
    </fill>
    <fill>
      <patternFill patternType="solid">
        <fgColor rgb="FFFF7C80"/>
        <bgColor indexed="64"/>
      </patternFill>
    </fill>
    <fill>
      <patternFill patternType="solid">
        <fgColor rgb="FF99CCFF"/>
        <bgColor indexed="64"/>
      </patternFill>
    </fill>
    <fill>
      <patternFill patternType="solid">
        <fgColor rgb="FF33CC33"/>
        <bgColor indexed="64"/>
      </patternFill>
    </fill>
    <fill>
      <patternFill patternType="solid">
        <fgColor rgb="FFFFFF66"/>
        <bgColor indexed="64"/>
      </patternFill>
    </fill>
    <fill>
      <patternFill patternType="solid">
        <fgColor rgb="FFCC99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medium">
        <color theme="1"/>
      </right>
      <top style="medium">
        <color theme="1"/>
      </top>
      <bottom style="medium">
        <color theme="1"/>
      </bottom>
      <diagonal/>
    </border>
    <border>
      <left style="medium">
        <color rgb="FF00B0F0"/>
      </left>
      <right style="medium">
        <color rgb="FF00B0F0"/>
      </right>
      <top style="medium">
        <color rgb="FF00B0F0"/>
      </top>
      <bottom style="medium">
        <color rgb="FF00B0F0"/>
      </bottom>
      <diagonal/>
    </border>
    <border>
      <left style="medium">
        <color rgb="FF00B050"/>
      </left>
      <right style="medium">
        <color rgb="FF00B050"/>
      </right>
      <top style="medium">
        <color rgb="FF00B050"/>
      </top>
      <bottom style="medium">
        <color rgb="FF00B050"/>
      </bottom>
      <diagonal/>
    </border>
    <border>
      <left style="medium">
        <color rgb="FFFF0000"/>
      </left>
      <right style="medium">
        <color rgb="FFFF0000"/>
      </right>
      <top style="medium">
        <color rgb="FFFF0000"/>
      </top>
      <bottom style="medium">
        <color rgb="FFFF0000"/>
      </bottom>
      <diagonal/>
    </border>
    <border>
      <left style="medium">
        <color rgb="FF7030A0"/>
      </left>
      <right style="medium">
        <color rgb="FF7030A0"/>
      </right>
      <top style="medium">
        <color rgb="FF7030A0"/>
      </top>
      <bottom style="medium">
        <color rgb="FF7030A0"/>
      </bottom>
      <diagonal/>
    </border>
    <border>
      <left style="medium">
        <color rgb="FFFFC000"/>
      </left>
      <right style="medium">
        <color rgb="FFFFC000"/>
      </right>
      <top style="medium">
        <color rgb="FFFFC000"/>
      </top>
      <bottom style="medium">
        <color rgb="FFFFC000"/>
      </bottom>
      <diagonal/>
    </border>
  </borders>
  <cellStyleXfs count="12">
    <xf numFmtId="0" fontId="0" fillId="0" borderId="0"/>
    <xf numFmtId="43" fontId="2" fillId="0" borderId="0" applyFont="0" applyFill="0" applyBorder="0" applyAlignment="0" applyProtection="0"/>
    <xf numFmtId="44" fontId="2" fillId="0" borderId="0" applyFont="0" applyFill="0" applyBorder="0" applyAlignment="0" applyProtection="0"/>
    <xf numFmtId="0" fontId="26" fillId="0" borderId="0" applyNumberFormat="0" applyFill="0" applyBorder="0" applyAlignment="0" applyProtection="0">
      <alignment vertical="top"/>
      <protection locked="0"/>
    </xf>
    <xf numFmtId="9" fontId="2" fillId="0" borderId="0" applyFont="0" applyFill="0" applyBorder="0" applyAlignment="0" applyProtection="0"/>
    <xf numFmtId="0" fontId="5" fillId="0" borderId="0"/>
    <xf numFmtId="0" fontId="2" fillId="0" borderId="0"/>
    <xf numFmtId="0" fontId="2" fillId="0" borderId="0"/>
    <xf numFmtId="0" fontId="26" fillId="0" borderId="0" applyNumberFormat="0" applyFill="0" applyBorder="0" applyAlignment="0" applyProtection="0">
      <alignment vertical="top"/>
      <protection locked="0"/>
    </xf>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1049">
    <xf numFmtId="0" fontId="0" fillId="0" borderId="0" xfId="0"/>
    <xf numFmtId="0" fontId="0" fillId="0" borderId="0" xfId="0" applyAlignment="1">
      <alignment horizontal="left" vertical="top"/>
    </xf>
    <xf numFmtId="0" fontId="4" fillId="0" borderId="0" xfId="0" applyFont="1" applyAlignment="1">
      <alignment horizontal="left" vertical="top"/>
    </xf>
    <xf numFmtId="0" fontId="4"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4" fillId="0" borderId="2" xfId="0" applyFont="1" applyBorder="1"/>
    <xf numFmtId="0" fontId="5" fillId="0" borderId="1" xfId="0" applyFont="1" applyBorder="1"/>
    <xf numFmtId="49" fontId="5" fillId="0" borderId="1" xfId="0" applyNumberFormat="1" applyFont="1" applyBorder="1"/>
    <xf numFmtId="0" fontId="5" fillId="0" borderId="3" xfId="0" applyFont="1" applyBorder="1"/>
    <xf numFmtId="0" fontId="4" fillId="0" borderId="4" xfId="0" applyFont="1" applyBorder="1"/>
    <xf numFmtId="14" fontId="0" fillId="0" borderId="5" xfId="0" quotePrefix="1" applyNumberFormat="1" applyBorder="1"/>
    <xf numFmtId="0" fontId="0" fillId="0" borderId="1" xfId="0"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xf>
    <xf numFmtId="0" fontId="8" fillId="0" borderId="0" xfId="0" applyFont="1"/>
    <xf numFmtId="37" fontId="0" fillId="0" borderId="0" xfId="0" applyNumberFormat="1" applyBorder="1"/>
    <xf numFmtId="0" fontId="8" fillId="0" borderId="0" xfId="0" applyFont="1" applyAlignment="1">
      <alignment horizontal="left" vertical="center" wrapText="1"/>
    </xf>
    <xf numFmtId="0" fontId="0" fillId="0" borderId="0" xfId="0" applyAlignment="1">
      <alignment horizontal="left" vertical="center"/>
    </xf>
    <xf numFmtId="0" fontId="0" fillId="0" borderId="1" xfId="0" applyBorder="1" applyAlignment="1">
      <alignment horizontal="center"/>
    </xf>
    <xf numFmtId="9" fontId="0" fillId="0" borderId="1" xfId="0" applyNumberFormat="1" applyBorder="1" applyAlignment="1">
      <alignment horizontal="right"/>
    </xf>
    <xf numFmtId="0" fontId="4" fillId="0" borderId="0" xfId="0" applyFont="1" applyAlignment="1">
      <alignment vertical="top" wrapText="1"/>
    </xf>
    <xf numFmtId="0" fontId="0" fillId="0" borderId="0" xfId="0" applyBorder="1" applyAlignment="1">
      <alignment horizontal="center"/>
    </xf>
    <xf numFmtId="0" fontId="7" fillId="0" borderId="1" xfId="0" applyFont="1" applyBorder="1" applyAlignment="1">
      <alignment horizontal="center" wrapText="1"/>
    </xf>
    <xf numFmtId="0" fontId="7"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8" fillId="0" borderId="0" xfId="0" applyFont="1" applyAlignment="1">
      <alignment vertical="top"/>
    </xf>
    <xf numFmtId="0" fontId="4"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4" fillId="2" borderId="1" xfId="0" applyFont="1" applyFill="1" applyBorder="1"/>
    <xf numFmtId="0" fontId="0" fillId="0" borderId="1" xfId="0" quotePrefix="1" applyBorder="1"/>
    <xf numFmtId="0" fontId="0" fillId="0" borderId="2" xfId="0" applyBorder="1"/>
    <xf numFmtId="0" fontId="9" fillId="0" borderId="0" xfId="0" applyFont="1" applyBorder="1" applyAlignment="1">
      <alignment horizontal="center" wrapText="1"/>
    </xf>
    <xf numFmtId="0" fontId="0" fillId="0" borderId="5" xfId="0" applyBorder="1"/>
    <xf numFmtId="0" fontId="0" fillId="0" borderId="6" xfId="0" applyBorder="1" applyAlignment="1">
      <alignment vertical="center"/>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5" fillId="0" borderId="0" xfId="0" applyFont="1" applyAlignment="1">
      <alignment horizontal="center" vertical="top" wrapText="1"/>
    </xf>
    <xf numFmtId="0" fontId="13" fillId="0" borderId="0" xfId="0" applyFont="1" applyAlignment="1">
      <alignment wrapText="1"/>
    </xf>
    <xf numFmtId="0" fontId="14" fillId="0" borderId="0" xfId="0" applyFont="1" applyAlignment="1">
      <alignment vertical="top" wrapText="1"/>
    </xf>
    <xf numFmtId="0" fontId="16" fillId="0" borderId="0" xfId="0" applyFont="1"/>
    <xf numFmtId="0" fontId="17" fillId="0" borderId="0" xfId="0" applyFont="1"/>
    <xf numFmtId="0" fontId="14"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9" fillId="0" borderId="1" xfId="0" applyFont="1" applyBorder="1" applyAlignment="1">
      <alignment horizontal="center" vertical="top" wrapText="1"/>
    </xf>
    <xf numFmtId="0" fontId="12" fillId="0" borderId="1" xfId="0" applyFont="1" applyBorder="1" applyAlignment="1">
      <alignment vertical="top" wrapText="1"/>
    </xf>
    <xf numFmtId="0" fontId="18"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wrapText="1"/>
    </xf>
    <xf numFmtId="0" fontId="0" fillId="0" borderId="0" xfId="0" applyBorder="1" applyAlignment="1">
      <alignment wrapText="1"/>
    </xf>
    <xf numFmtId="0" fontId="15"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5" fillId="0" borderId="0" xfId="0" applyFont="1" applyAlignment="1">
      <alignment horizontal="left" vertical="top" wrapText="1"/>
    </xf>
    <xf numFmtId="0" fontId="17" fillId="0" borderId="0" xfId="0" applyFont="1" applyAlignment="1">
      <alignment horizontal="left" vertical="top" wrapText="1"/>
    </xf>
    <xf numFmtId="1" fontId="5" fillId="0" borderId="1" xfId="0" applyNumberFormat="1" applyFont="1" applyBorder="1" applyAlignment="1">
      <alignment horizontal="right" vertical="center" wrapText="1"/>
    </xf>
    <xf numFmtId="9" fontId="5" fillId="0" borderId="1" xfId="0" applyNumberFormat="1" applyFont="1" applyBorder="1" applyAlignment="1">
      <alignment horizontal="right" vertical="center" wrapText="1"/>
    </xf>
    <xf numFmtId="9" fontId="0" fillId="0" borderId="1" xfId="0" applyNumberFormat="1" applyBorder="1"/>
    <xf numFmtId="0" fontId="11" fillId="3" borderId="6" xfId="0" applyFont="1" applyFill="1" applyBorder="1" applyAlignment="1">
      <alignment vertical="center"/>
    </xf>
    <xf numFmtId="0" fontId="10" fillId="3" borderId="9" xfId="0" applyFont="1" applyFill="1" applyBorder="1" applyAlignment="1">
      <alignment vertical="center"/>
    </xf>
    <xf numFmtId="0" fontId="10"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2" fillId="0" borderId="1" xfId="0" applyFont="1" applyBorder="1"/>
    <xf numFmtId="0" fontId="12" fillId="0" borderId="10" xfId="0" applyFont="1" applyBorder="1"/>
    <xf numFmtId="0" fontId="0" fillId="0" borderId="11" xfId="0" applyBorder="1"/>
    <xf numFmtId="0" fontId="0" fillId="0" borderId="4" xfId="0" applyBorder="1"/>
    <xf numFmtId="0" fontId="0" fillId="0" borderId="3" xfId="0" applyBorder="1"/>
    <xf numFmtId="0" fontId="4" fillId="0" borderId="0" xfId="0" applyFont="1" applyAlignment="1">
      <alignment horizontal="left" vertical="top" wrapText="1"/>
    </xf>
    <xf numFmtId="0" fontId="4" fillId="0" borderId="1" xfId="0" applyFont="1" applyBorder="1" applyAlignment="1">
      <alignment horizontal="center" wrapText="1"/>
    </xf>
    <xf numFmtId="0" fontId="4" fillId="0" borderId="0" xfId="0" applyFont="1" applyAlignment="1">
      <alignment vertical="top"/>
    </xf>
    <xf numFmtId="0" fontId="4"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5" fillId="0" borderId="0" xfId="0" applyFont="1" applyBorder="1" applyAlignment="1">
      <alignment horizontal="left" vertical="top" wrapText="1"/>
    </xf>
    <xf numFmtId="37" fontId="2" fillId="0" borderId="1" xfId="1" applyNumberFormat="1" applyBorder="1" applyAlignment="1">
      <alignment horizontal="right"/>
    </xf>
    <xf numFmtId="37" fontId="4" fillId="0" borderId="1" xfId="1" applyNumberFormat="1" applyFont="1" applyBorder="1" applyAlignment="1">
      <alignment horizontal="right"/>
    </xf>
    <xf numFmtId="0" fontId="6" fillId="2" borderId="1" xfId="0" applyFont="1" applyFill="1" applyBorder="1" applyAlignment="1">
      <alignment horizontal="right"/>
    </xf>
    <xf numFmtId="0" fontId="4" fillId="0" borderId="1" xfId="0" applyFont="1" applyFill="1" applyBorder="1" applyAlignment="1">
      <alignment horizontal="right"/>
    </xf>
    <xf numFmtId="37" fontId="0" fillId="0" borderId="1" xfId="0" applyNumberFormat="1" applyBorder="1" applyAlignment="1">
      <alignment horizontal="right"/>
    </xf>
    <xf numFmtId="37" fontId="4" fillId="0" borderId="1" xfId="0" applyNumberFormat="1" applyFont="1" applyBorder="1" applyAlignment="1">
      <alignment horizontal="right"/>
    </xf>
    <xf numFmtId="0" fontId="0" fillId="0" borderId="1" xfId="0" applyBorder="1" applyAlignment="1">
      <alignment horizontal="right"/>
    </xf>
    <xf numFmtId="9" fontId="2" fillId="0" borderId="1" xfId="4" applyBorder="1" applyAlignment="1">
      <alignment horizontal="right"/>
    </xf>
    <xf numFmtId="0" fontId="0" fillId="0" borderId="0" xfId="0" applyAlignment="1">
      <alignment horizontal="right"/>
    </xf>
    <xf numFmtId="37" fontId="2" fillId="0" borderId="2" xfId="1" applyNumberFormat="1" applyBorder="1" applyAlignment="1">
      <alignment horizontal="right"/>
    </xf>
    <xf numFmtId="37" fontId="4"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4" fillId="0" borderId="0" xfId="0" applyFont="1" applyBorder="1" applyAlignment="1">
      <alignment horizontal="center" vertical="center"/>
    </xf>
    <xf numFmtId="37" fontId="2" fillId="0" borderId="1" xfId="1" applyNumberFormat="1" applyBorder="1" applyAlignment="1">
      <alignment horizontal="center" vertical="center"/>
    </xf>
    <xf numFmtId="37" fontId="2" fillId="0" borderId="0" xfId="1" applyNumberFormat="1" applyBorder="1" applyAlignment="1">
      <alignment vertical="center"/>
    </xf>
    <xf numFmtId="37" fontId="4" fillId="0" borderId="1" xfId="1" applyNumberFormat="1" applyFont="1" applyBorder="1" applyAlignment="1">
      <alignment horizontal="center" vertical="center"/>
    </xf>
    <xf numFmtId="0" fontId="0" fillId="0" borderId="7" xfId="0" applyBorder="1" applyAlignment="1">
      <alignment horizontal="center"/>
    </xf>
    <xf numFmtId="0" fontId="4" fillId="2" borderId="1" xfId="0" applyFont="1" applyFill="1" applyBorder="1" applyAlignment="1">
      <alignment vertical="center"/>
    </xf>
    <xf numFmtId="0" fontId="0" fillId="2" borderId="1" xfId="0" applyFill="1" applyBorder="1"/>
    <xf numFmtId="49" fontId="22"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2" fontId="5" fillId="0" borderId="1" xfId="0" applyNumberFormat="1" applyFont="1" applyBorder="1" applyAlignment="1">
      <alignment horizontal="right" wrapText="1"/>
    </xf>
    <xf numFmtId="167" fontId="0" fillId="0" borderId="1" xfId="0" applyNumberFormat="1" applyBorder="1" applyAlignment="1">
      <alignment horizontal="right"/>
    </xf>
    <xf numFmtId="9" fontId="0" fillId="0" borderId="1" xfId="4" applyNumberFormat="1" applyFont="1" applyBorder="1" applyAlignment="1">
      <alignment horizontal="right"/>
    </xf>
    <xf numFmtId="1" fontId="0" fillId="0" borderId="1" xfId="0" applyNumberFormat="1" applyBorder="1" applyAlignment="1">
      <alignment horizontal="right"/>
    </xf>
    <xf numFmtId="9" fontId="12" fillId="0" borderId="1" xfId="0" applyNumberFormat="1" applyFont="1" applyBorder="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0" xfId="0" applyBorder="1" applyAlignment="1">
      <alignment horizontal="center" vertical="center" wrapText="1"/>
    </xf>
    <xf numFmtId="9" fontId="5"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5" fillId="3" borderId="1" xfId="0" applyFont="1" applyFill="1" applyBorder="1" applyAlignment="1">
      <alignment horizontal="center"/>
    </xf>
    <xf numFmtId="0" fontId="12" fillId="0" borderId="1" xfId="0" applyFont="1" applyBorder="1" applyAlignment="1">
      <alignment horizontal="left" vertical="top"/>
    </xf>
    <xf numFmtId="0" fontId="21" fillId="0" borderId="1" xfId="0" applyFont="1" applyBorder="1" applyAlignment="1">
      <alignment horizontal="center" vertical="center" wrapText="1"/>
    </xf>
    <xf numFmtId="168" fontId="0" fillId="0" borderId="1" xfId="0" applyNumberFormat="1" applyBorder="1" applyAlignment="1">
      <alignment horizontal="right"/>
    </xf>
    <xf numFmtId="168" fontId="0" fillId="0" borderId="0" xfId="0" applyNumberFormat="1" applyBorder="1" applyAlignment="1">
      <alignment horizontal="right"/>
    </xf>
    <xf numFmtId="5" fontId="0" fillId="0" borderId="1" xfId="0" applyNumberFormat="1" applyBorder="1"/>
    <xf numFmtId="169" fontId="4" fillId="0" borderId="1" xfId="0" applyNumberFormat="1" applyFont="1" applyBorder="1"/>
    <xf numFmtId="169" fontId="0" fillId="0" borderId="1" xfId="0" applyNumberFormat="1" applyBorder="1"/>
    <xf numFmtId="169" fontId="0" fillId="0" borderId="5" xfId="0" applyNumberFormat="1" applyBorder="1"/>
    <xf numFmtId="0" fontId="21" fillId="0" borderId="6" xfId="0" applyFont="1" applyBorder="1" applyAlignment="1">
      <alignment vertical="top"/>
    </xf>
    <xf numFmtId="0" fontId="21" fillId="0" borderId="5" xfId="0" applyFont="1" applyBorder="1" applyAlignment="1">
      <alignment vertical="top" wrapText="1"/>
    </xf>
    <xf numFmtId="0" fontId="21" fillId="0" borderId="1" xfId="0" applyFont="1" applyBorder="1" applyAlignment="1">
      <alignment horizontal="center" vertical="center"/>
    </xf>
    <xf numFmtId="170" fontId="21" fillId="0" borderId="1" xfId="4" applyNumberFormat="1" applyFont="1" applyBorder="1" applyAlignment="1">
      <alignment horizontal="center" vertical="center"/>
    </xf>
    <xf numFmtId="171" fontId="21" fillId="0" borderId="1" xfId="2" applyNumberFormat="1" applyFont="1" applyBorder="1" applyAlignment="1">
      <alignment horizontal="center" vertical="center"/>
    </xf>
    <xf numFmtId="0" fontId="21" fillId="0" borderId="6" xfId="0" applyFont="1" applyBorder="1" applyAlignment="1">
      <alignment vertical="center"/>
    </xf>
    <xf numFmtId="0" fontId="21" fillId="0" borderId="5" xfId="0" applyFont="1" applyBorder="1" applyAlignment="1">
      <alignment vertical="center" wrapText="1"/>
    </xf>
    <xf numFmtId="172" fontId="21" fillId="0" borderId="1" xfId="2" applyNumberFormat="1" applyFont="1" applyBorder="1" applyAlignment="1">
      <alignment horizontal="center" vertical="center"/>
    </xf>
    <xf numFmtId="0" fontId="0" fillId="2" borderId="1" xfId="0" applyFill="1" applyBorder="1" applyAlignment="1">
      <alignment horizontal="center"/>
    </xf>
    <xf numFmtId="0" fontId="0" fillId="0" borderId="0" xfId="0" applyAlignment="1">
      <alignment wrapText="1"/>
    </xf>
    <xf numFmtId="0" fontId="21" fillId="2" borderId="6" xfId="0" applyFont="1" applyFill="1" applyBorder="1"/>
    <xf numFmtId="0" fontId="21" fillId="2" borderId="5" xfId="0" applyFont="1" applyFill="1" applyBorder="1"/>
    <xf numFmtId="9" fontId="4" fillId="0" borderId="1" xfId="0" applyNumberFormat="1" applyFont="1" applyBorder="1" applyAlignment="1">
      <alignment horizontal="right" wrapText="1"/>
    </xf>
    <xf numFmtId="168" fontId="4" fillId="0" borderId="1" xfId="0" applyNumberFormat="1" applyFont="1" applyBorder="1" applyAlignment="1">
      <alignment horizontal="right"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1"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4" fillId="0" borderId="1" xfId="0" applyNumberFormat="1" applyFont="1" applyBorder="1" applyAlignment="1">
      <alignment horizontal="center"/>
    </xf>
    <xf numFmtId="0" fontId="9" fillId="0" borderId="0" xfId="0" applyFont="1" applyAlignment="1">
      <alignment wrapText="1"/>
    </xf>
    <xf numFmtId="0" fontId="21" fillId="0" borderId="0" xfId="0" applyFont="1" applyAlignment="1">
      <alignment wrapText="1"/>
    </xf>
    <xf numFmtId="0" fontId="3" fillId="2" borderId="13" xfId="0" applyFont="1" applyFill="1" applyBorder="1" applyAlignment="1">
      <alignment horizontal="center" vertical="center" wrapText="1"/>
    </xf>
    <xf numFmtId="0" fontId="17" fillId="0" borderId="13" xfId="0" applyFont="1" applyBorder="1" applyAlignment="1">
      <alignment horizontal="left" vertical="top" wrapText="1"/>
    </xf>
    <xf numFmtId="0" fontId="12" fillId="0" borderId="13" xfId="0" applyFont="1" applyBorder="1" applyAlignment="1">
      <alignment horizontal="left" vertical="top" wrapText="1"/>
    </xf>
    <xf numFmtId="0" fontId="5" fillId="0" borderId="13" xfId="0" applyFont="1" applyBorder="1" applyAlignment="1">
      <alignment horizontal="left" vertical="top" wrapText="1"/>
    </xf>
    <xf numFmtId="0" fontId="20" fillId="0" borderId="13" xfId="0" applyFont="1" applyBorder="1" applyAlignment="1">
      <alignment horizontal="left" vertical="top" wrapText="1"/>
    </xf>
    <xf numFmtId="0" fontId="4" fillId="0" borderId="13" xfId="0" applyFont="1" applyBorder="1" applyAlignment="1">
      <alignment horizontal="center" vertical="top" wrapText="1"/>
    </xf>
    <xf numFmtId="0" fontId="0" fillId="0" borderId="13" xfId="0" applyBorder="1" applyAlignment="1">
      <alignment horizontal="left" vertical="top" wrapText="1"/>
    </xf>
    <xf numFmtId="0" fontId="13" fillId="2" borderId="1" xfId="0" applyFont="1" applyFill="1" applyBorder="1" applyAlignment="1">
      <alignment vertical="top" wrapText="1"/>
    </xf>
    <xf numFmtId="0" fontId="5" fillId="2" borderId="1" xfId="0" applyFont="1" applyFill="1" applyBorder="1" applyAlignment="1">
      <alignment vertical="top" wrapText="1"/>
    </xf>
    <xf numFmtId="0" fontId="17" fillId="0" borderId="1" xfId="0" applyFont="1" applyBorder="1" applyAlignment="1">
      <alignment horizontal="center" vertical="top" wrapText="1"/>
    </xf>
    <xf numFmtId="0" fontId="0" fillId="0" borderId="1" xfId="0" applyBorder="1" applyAlignment="1">
      <alignment wrapText="1"/>
    </xf>
    <xf numFmtId="0" fontId="12"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vertical="top"/>
    </xf>
    <xf numFmtId="0" fontId="2"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2" fillId="0" borderId="4" xfId="0" applyFont="1" applyBorder="1"/>
    <xf numFmtId="0" fontId="2" fillId="0" borderId="8" xfId="0" applyFont="1" applyBorder="1" applyAlignment="1">
      <alignment horizontal="left" vertical="top" wrapText="1"/>
    </xf>
    <xf numFmtId="0" fontId="4" fillId="0" borderId="0" xfId="0" applyFont="1" applyBorder="1"/>
    <xf numFmtId="0" fontId="0" fillId="0" borderId="6" xfId="0" applyBorder="1"/>
    <xf numFmtId="0" fontId="2" fillId="0" borderId="10" xfId="0" applyFont="1" applyBorder="1"/>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Alignment="1">
      <alignment horizontal="left" vertical="center"/>
    </xf>
    <xf numFmtId="0" fontId="5" fillId="0" borderId="0" xfId="0" applyFont="1"/>
    <xf numFmtId="0" fontId="23" fillId="0" borderId="0" xfId="0" applyFont="1" applyAlignment="1">
      <alignment horizontal="left" vertical="center" wrapText="1"/>
    </xf>
    <xf numFmtId="0" fontId="23" fillId="0" borderId="0" xfId="0" applyFont="1" applyAlignment="1">
      <alignment horizontal="left" vertical="center"/>
    </xf>
    <xf numFmtId="9" fontId="0" fillId="0" borderId="0" xfId="0" applyNumberFormat="1"/>
    <xf numFmtId="9" fontId="0" fillId="0" borderId="0" xfId="4" applyFont="1" applyBorder="1" applyAlignment="1">
      <alignment horizontal="left"/>
    </xf>
    <xf numFmtId="167" fontId="5" fillId="0" borderId="0" xfId="0" applyNumberFormat="1" applyFont="1" applyBorder="1" applyAlignment="1">
      <alignment horizontal="center" vertical="top" wrapText="1"/>
    </xf>
    <xf numFmtId="0" fontId="12"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3" fillId="0" borderId="0" xfId="0" applyFont="1" applyAlignment="1">
      <alignment vertical="top" wrapText="1"/>
    </xf>
    <xf numFmtId="0" fontId="13" fillId="0" borderId="0" xfId="0" applyFont="1" applyAlignment="1">
      <alignment horizontal="left" vertical="top" wrapText="1"/>
    </xf>
    <xf numFmtId="0" fontId="13" fillId="0" borderId="0" xfId="0" applyFont="1" applyAlignment="1">
      <alignment vertical="top"/>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4" fillId="0" borderId="1" xfId="4" applyNumberFormat="1" applyFont="1" applyBorder="1" applyAlignment="1">
      <alignment horizontal="center" vertical="center"/>
    </xf>
    <xf numFmtId="0" fontId="0" fillId="0" borderId="12" xfId="0" applyBorder="1" applyAlignment="1">
      <alignment horizontal="center" vertical="center"/>
    </xf>
    <xf numFmtId="0" fontId="5" fillId="0" borderId="0" xfId="0" applyFont="1" applyAlignment="1">
      <alignment vertical="top"/>
    </xf>
    <xf numFmtId="49" fontId="5" fillId="0" borderId="1" xfId="0" applyNumberFormat="1" applyFont="1" applyBorder="1" applyAlignment="1">
      <alignment horizontal="center" vertical="center"/>
    </xf>
    <xf numFmtId="0" fontId="21" fillId="0" borderId="0" xfId="0" applyFont="1" applyBorder="1" applyAlignment="1">
      <alignment vertical="top"/>
    </xf>
    <xf numFmtId="0" fontId="21" fillId="0" borderId="0" xfId="0" applyFont="1" applyBorder="1" applyAlignment="1">
      <alignment vertical="top" wrapText="1"/>
    </xf>
    <xf numFmtId="172" fontId="21" fillId="0" borderId="0" xfId="2" applyNumberFormat="1" applyFont="1" applyBorder="1" applyAlignment="1">
      <alignment horizontal="center" vertical="center"/>
    </xf>
    <xf numFmtId="0" fontId="31" fillId="0" borderId="1" xfId="0" applyFont="1" applyBorder="1" applyAlignment="1">
      <alignment horizontal="center" vertical="center" wrapText="1"/>
    </xf>
    <xf numFmtId="0" fontId="2" fillId="0" borderId="0" xfId="0" applyFont="1" applyBorder="1"/>
    <xf numFmtId="0" fontId="2" fillId="0" borderId="0" xfId="0" applyFont="1" applyBorder="1" applyAlignment="1">
      <alignment horizontal="left" vertical="top" wrapText="1"/>
    </xf>
    <xf numFmtId="0" fontId="0" fillId="0" borderId="0" xfId="0" applyAlignment="1">
      <alignment vertical="top" wrapText="1"/>
    </xf>
    <xf numFmtId="0" fontId="12"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5" fillId="0" borderId="1" xfId="0" applyNumberFormat="1" applyFont="1" applyBorder="1" applyAlignment="1">
      <alignment vertical="top"/>
    </xf>
    <xf numFmtId="0" fontId="12" fillId="0" borderId="1" xfId="0" applyFont="1" applyBorder="1" applyAlignment="1">
      <alignment vertical="top"/>
    </xf>
    <xf numFmtId="0" fontId="4" fillId="0" borderId="0" xfId="0" applyFont="1" applyFill="1" applyAlignment="1">
      <alignment horizontal="left" vertical="top"/>
    </xf>
    <xf numFmtId="0" fontId="29" fillId="0" borderId="0" xfId="3" applyFont="1" applyBorder="1" applyAlignment="1" applyProtection="1">
      <alignment horizontal="left" vertical="top" wrapText="1"/>
    </xf>
    <xf numFmtId="0" fontId="29" fillId="0" borderId="0" xfId="0" applyFont="1" applyBorder="1" applyAlignment="1">
      <alignment horizontal="lef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2" fillId="0" borderId="7" xfId="0" applyFont="1" applyBorder="1"/>
    <xf numFmtId="0" fontId="0" fillId="0" borderId="14" xfId="0" applyBorder="1"/>
    <xf numFmtId="0" fontId="0" fillId="0" borderId="0" xfId="0" applyFill="1" applyAlignment="1">
      <alignment vertical="top" wrapText="1"/>
    </xf>
    <xf numFmtId="0" fontId="21" fillId="0" borderId="1" xfId="0" applyFont="1" applyFill="1" applyBorder="1" applyAlignment="1">
      <alignment vertical="top" wrapText="1"/>
    </xf>
    <xf numFmtId="0" fontId="21" fillId="0" borderId="9" xfId="0" applyFont="1" applyFill="1" applyBorder="1" applyAlignment="1">
      <alignment horizontal="center" vertical="top" wrapText="1"/>
    </xf>
    <xf numFmtId="0" fontId="0" fillId="0" borderId="0" xfId="0" applyFill="1" applyAlignment="1">
      <alignment horizontal="center" vertical="top" wrapText="1"/>
    </xf>
    <xf numFmtId="0" fontId="21" fillId="0" borderId="1" xfId="0" applyFont="1" applyFill="1" applyBorder="1" applyAlignment="1">
      <alignment horizontal="center" vertical="top" wrapText="1"/>
    </xf>
    <xf numFmtId="0" fontId="21" fillId="0" borderId="6" xfId="0" applyFont="1" applyFill="1" applyBorder="1" applyAlignment="1">
      <alignment horizontal="center" vertical="top" wrapText="1"/>
    </xf>
    <xf numFmtId="0" fontId="21" fillId="0" borderId="5" xfId="0" applyFont="1" applyFill="1" applyBorder="1" applyAlignment="1">
      <alignment horizontal="center" vertical="top" wrapText="1"/>
    </xf>
    <xf numFmtId="0" fontId="32" fillId="0" borderId="1" xfId="0" applyFont="1" applyFill="1" applyBorder="1" applyAlignment="1">
      <alignment vertical="top" wrapText="1"/>
    </xf>
    <xf numFmtId="0" fontId="0" fillId="0" borderId="0" xfId="0" applyFill="1"/>
    <xf numFmtId="0" fontId="5" fillId="0" borderId="0" xfId="0" applyFont="1" applyFill="1" applyAlignment="1">
      <alignment vertical="top"/>
    </xf>
    <xf numFmtId="0" fontId="5" fillId="0" borderId="1" xfId="0" applyFont="1" applyFill="1" applyBorder="1" applyAlignment="1">
      <alignment vertical="top"/>
    </xf>
    <xf numFmtId="0" fontId="5" fillId="0" borderId="0" xfId="0" applyFont="1" applyFill="1" applyAlignment="1">
      <alignment horizontal="right" vertical="top"/>
    </xf>
    <xf numFmtId="0" fontId="16" fillId="0" borderId="16" xfId="0" applyFont="1" applyBorder="1" applyAlignment="1">
      <alignment vertical="top" wrapText="1"/>
    </xf>
    <xf numFmtId="0" fontId="16" fillId="0" borderId="17" xfId="0" applyFont="1" applyBorder="1" applyAlignment="1">
      <alignment vertical="top" wrapText="1"/>
    </xf>
    <xf numFmtId="0" fontId="16" fillId="0" borderId="17" xfId="0" applyFont="1" applyBorder="1" applyAlignment="1">
      <alignment horizontal="center" vertical="top" wrapText="1"/>
    </xf>
    <xf numFmtId="0" fontId="16" fillId="0" borderId="19" xfId="0" applyFont="1" applyBorder="1" applyAlignment="1">
      <alignment vertical="top" wrapText="1"/>
    </xf>
    <xf numFmtId="0" fontId="16" fillId="0" borderId="19" xfId="0" applyFont="1" applyBorder="1" applyAlignment="1">
      <alignment horizontal="center" vertical="top" wrapText="1"/>
    </xf>
    <xf numFmtId="0" fontId="0" fillId="0" borderId="1" xfId="0" applyFill="1" applyBorder="1" applyAlignment="1">
      <alignment horizontal="left" vertical="top" wrapText="1"/>
    </xf>
    <xf numFmtId="0" fontId="13" fillId="0" borderId="0" xfId="0" applyFont="1"/>
    <xf numFmtId="0" fontId="34" fillId="0" borderId="0" xfId="0" applyFont="1" applyAlignment="1">
      <alignment wrapText="1"/>
    </xf>
    <xf numFmtId="0" fontId="16" fillId="0" borderId="0" xfId="0" applyFont="1" applyFill="1" applyAlignment="1">
      <alignment horizontal="left" wrapText="1" indent="2"/>
    </xf>
    <xf numFmtId="0" fontId="13" fillId="0" borderId="0" xfId="0" applyFont="1" applyFill="1" applyAlignment="1">
      <alignment horizontal="left" wrapText="1" indent="2"/>
    </xf>
    <xf numFmtId="0" fontId="16" fillId="0" borderId="0" xfId="0" applyFont="1" applyFill="1"/>
    <xf numFmtId="0" fontId="12" fillId="0" borderId="0" xfId="0" applyFont="1" applyFill="1" applyAlignment="1">
      <alignment horizontal="left" wrapText="1" indent="1"/>
    </xf>
    <xf numFmtId="0" fontId="12" fillId="0" borderId="0" xfId="0" applyFont="1" applyFill="1"/>
    <xf numFmtId="0" fontId="0" fillId="0" borderId="1" xfId="0" applyFill="1" applyBorder="1" applyAlignment="1">
      <alignment horizontal="left" vertical="center" indent="1"/>
    </xf>
    <xf numFmtId="0" fontId="12" fillId="0" borderId="1" xfId="0" applyFont="1" applyFill="1" applyBorder="1" applyAlignment="1">
      <alignment wrapText="1"/>
    </xf>
    <xf numFmtId="0" fontId="0" fillId="0" borderId="0" xfId="0" applyFill="1" applyBorder="1" applyAlignment="1">
      <alignment vertical="top" wrapText="1"/>
    </xf>
    <xf numFmtId="0" fontId="5" fillId="0" borderId="0" xfId="0" applyFont="1" applyFill="1"/>
    <xf numFmtId="0" fontId="12" fillId="0" borderId="1" xfId="0" applyFont="1" applyFill="1" applyBorder="1" applyAlignment="1">
      <alignment vertical="top" wrapText="1"/>
    </xf>
    <xf numFmtId="0" fontId="12" fillId="0" borderId="7" xfId="0" applyFont="1" applyFill="1" applyBorder="1"/>
    <xf numFmtId="0" fontId="0" fillId="0" borderId="4" xfId="0" applyFill="1" applyBorder="1"/>
    <xf numFmtId="0" fontId="0" fillId="0" borderId="1" xfId="0" applyFill="1" applyBorder="1" applyAlignment="1">
      <alignment horizontal="center" vertical="center"/>
    </xf>
    <xf numFmtId="0" fontId="16" fillId="0" borderId="0" xfId="0" applyFont="1" applyAlignment="1">
      <alignment horizontal="left" wrapText="1"/>
    </xf>
    <xf numFmtId="0" fontId="8" fillId="0" borderId="0" xfId="0" applyFont="1" applyFill="1" applyAlignment="1">
      <alignment vertical="top" wrapText="1"/>
    </xf>
    <xf numFmtId="0" fontId="16" fillId="0" borderId="18" xfId="0" applyFont="1" applyFill="1" applyBorder="1" applyAlignment="1">
      <alignment vertical="top" wrapText="1"/>
    </xf>
    <xf numFmtId="0" fontId="4"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5" fillId="0" borderId="1" xfId="0" applyFont="1" applyFill="1" applyBorder="1" applyAlignment="1">
      <alignment horizontal="center" wrapText="1"/>
    </xf>
    <xf numFmtId="0" fontId="5" fillId="0" borderId="1" xfId="0" applyFont="1" applyFill="1" applyBorder="1" applyAlignment="1">
      <alignment horizontal="center"/>
    </xf>
    <xf numFmtId="10" fontId="0" fillId="0" borderId="1" xfId="0" applyNumberFormat="1" applyFill="1" applyBorder="1" applyAlignment="1">
      <alignment horizontal="right"/>
    </xf>
    <xf numFmtId="0" fontId="4" fillId="0" borderId="0" xfId="0" applyFont="1" applyFill="1"/>
    <xf numFmtId="0" fontId="17" fillId="0" borderId="0" xfId="0" applyFont="1" applyFill="1" applyAlignment="1">
      <alignment wrapText="1"/>
    </xf>
    <xf numFmtId="0" fontId="17" fillId="0" borderId="13" xfId="0" applyFont="1" applyFill="1" applyBorder="1" applyAlignment="1">
      <alignment horizontal="left" vertical="top" wrapText="1"/>
    </xf>
    <xf numFmtId="0" fontId="4" fillId="0" borderId="0" xfId="0" applyFont="1" applyFill="1" applyAlignment="1">
      <alignment wrapText="1"/>
    </xf>
    <xf numFmtId="0" fontId="12" fillId="0" borderId="16" xfId="0" applyFont="1" applyFill="1" applyBorder="1"/>
    <xf numFmtId="0" fontId="12" fillId="0" borderId="1" xfId="0" applyFont="1" applyFill="1" applyBorder="1"/>
    <xf numFmtId="0" fontId="5" fillId="0" borderId="1" xfId="0" applyFont="1" applyFill="1" applyBorder="1" applyAlignment="1">
      <alignment wrapText="1"/>
    </xf>
    <xf numFmtId="0" fontId="27" fillId="0" borderId="21" xfId="0" applyFont="1" applyFill="1" applyBorder="1" applyAlignment="1">
      <alignment horizontal="center"/>
    </xf>
    <xf numFmtId="0" fontId="27"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0" xfId="0" applyFill="1" applyBorder="1" applyAlignment="1">
      <alignment horizontal="left" vertical="top" wrapText="1"/>
    </xf>
    <xf numFmtId="0" fontId="3" fillId="0" borderId="0" xfId="0" applyFont="1" applyFill="1" applyAlignment="1">
      <alignment horizontal="center" vertical="center"/>
    </xf>
    <xf numFmtId="0" fontId="5" fillId="0" borderId="1" xfId="0" applyFont="1" applyFill="1" applyBorder="1"/>
    <xf numFmtId="0" fontId="6" fillId="0" borderId="0" xfId="0" applyFont="1"/>
    <xf numFmtId="0" fontId="16" fillId="0" borderId="19" xfId="0" applyFont="1" applyFill="1" applyBorder="1" applyAlignment="1">
      <alignment vertical="top" wrapText="1"/>
    </xf>
    <xf numFmtId="0" fontId="16"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4" borderId="1" xfId="0" applyFont="1" applyFill="1" applyBorder="1" applyAlignment="1">
      <alignment horizontal="center" vertical="center" wrapText="1"/>
    </xf>
    <xf numFmtId="0" fontId="5" fillId="0" borderId="0" xfId="0" applyFont="1" applyFill="1" applyAlignment="1">
      <alignment horizontal="left" vertical="center"/>
    </xf>
    <xf numFmtId="0" fontId="26" fillId="0" borderId="5" xfId="3" applyBorder="1" applyAlignment="1" applyProtection="1">
      <alignment horizontal="left" vertical="top" wrapText="1"/>
    </xf>
    <xf numFmtId="0" fontId="35" fillId="0" borderId="0" xfId="0" applyFont="1" applyAlignment="1">
      <alignment wrapText="1"/>
    </xf>
    <xf numFmtId="0" fontId="36" fillId="0" borderId="0" xfId="0" applyFont="1"/>
    <xf numFmtId="37" fontId="36" fillId="0" borderId="0" xfId="0" applyNumberFormat="1" applyFont="1"/>
    <xf numFmtId="0" fontId="37" fillId="0" borderId="7" xfId="0" applyFont="1" applyBorder="1" applyAlignment="1">
      <alignment horizontal="center" vertical="center" wrapText="1"/>
    </xf>
    <xf numFmtId="0" fontId="37" fillId="0" borderId="0" xfId="0" applyFont="1" applyBorder="1" applyAlignment="1">
      <alignment horizontal="center" vertical="center" wrapText="1"/>
    </xf>
    <xf numFmtId="170" fontId="36" fillId="0" borderId="0" xfId="4" applyNumberFormat="1" applyFont="1"/>
    <xf numFmtId="0" fontId="36" fillId="0" borderId="9" xfId="0" applyFont="1" applyBorder="1" applyAlignment="1"/>
    <xf numFmtId="1" fontId="36" fillId="0" borderId="0" xfId="0" applyNumberFormat="1" applyFont="1" applyAlignment="1">
      <alignment horizontal="center"/>
    </xf>
    <xf numFmtId="0" fontId="36" fillId="0" borderId="0" xfId="5" applyFont="1" applyAlignment="1">
      <alignment horizontal="center"/>
    </xf>
    <xf numFmtId="0" fontId="36" fillId="0" borderId="7" xfId="0" applyFont="1" applyFill="1" applyBorder="1" applyAlignment="1">
      <alignment horizontal="center"/>
    </xf>
    <xf numFmtId="0" fontId="36" fillId="0" borderId="0" xfId="0" applyFont="1" applyFill="1" applyBorder="1" applyAlignment="1">
      <alignment horizontal="center"/>
    </xf>
    <xf numFmtId="0" fontId="36" fillId="0" borderId="7" xfId="0" applyFont="1" applyFill="1" applyBorder="1" applyAlignment="1">
      <alignment horizontal="center" wrapText="1"/>
    </xf>
    <xf numFmtId="0" fontId="36" fillId="0" borderId="0" xfId="0" applyFont="1" applyFill="1" applyBorder="1" applyAlignment="1">
      <alignment horizontal="center" wrapText="1"/>
    </xf>
    <xf numFmtId="0" fontId="38" fillId="0" borderId="0" xfId="0" applyFont="1" applyFill="1" applyBorder="1"/>
    <xf numFmtId="174" fontId="36" fillId="0" borderId="1" xfId="0" applyNumberFormat="1" applyFont="1" applyBorder="1" applyAlignment="1">
      <alignment horizontal="center"/>
    </xf>
    <xf numFmtId="0" fontId="4" fillId="0" borderId="1" xfId="4" applyNumberFormat="1" applyFont="1" applyBorder="1" applyAlignment="1">
      <alignment horizontal="center" vertical="center"/>
    </xf>
    <xf numFmtId="10" fontId="16" fillId="0" borderId="17" xfId="0" applyNumberFormat="1" applyFont="1" applyBorder="1" applyAlignment="1">
      <alignment vertical="top" wrapText="1"/>
    </xf>
    <xf numFmtId="0" fontId="40" fillId="0" borderId="0" xfId="0" applyFont="1" applyFill="1" applyBorder="1"/>
    <xf numFmtId="0" fontId="41" fillId="0" borderId="0" xfId="3" applyFont="1" applyFill="1" applyBorder="1" applyAlignment="1" applyProtection="1"/>
    <xf numFmtId="0" fontId="40" fillId="6" borderId="27" xfId="0" applyFont="1" applyFill="1" applyBorder="1"/>
    <xf numFmtId="0" fontId="40" fillId="8" borderId="30" xfId="0" applyFont="1" applyFill="1" applyBorder="1"/>
    <xf numFmtId="0" fontId="40" fillId="4" borderId="32" xfId="0" applyFont="1" applyFill="1" applyBorder="1"/>
    <xf numFmtId="0" fontId="40" fillId="9" borderId="28" xfId="0" applyFont="1" applyFill="1" applyBorder="1"/>
    <xf numFmtId="0" fontId="40" fillId="10" borderId="29" xfId="0" applyFont="1" applyFill="1" applyBorder="1"/>
    <xf numFmtId="0" fontId="42" fillId="0" borderId="0" xfId="0" applyFont="1" applyFill="1" applyBorder="1"/>
    <xf numFmtId="0" fontId="43" fillId="0" borderId="0" xfId="3" applyFont="1" applyFill="1" applyBorder="1" applyAlignment="1" applyProtection="1"/>
    <xf numFmtId="0" fontId="40" fillId="7" borderId="0" xfId="0" applyFont="1" applyFill="1" applyBorder="1"/>
    <xf numFmtId="0" fontId="43" fillId="7" borderId="0" xfId="3" applyFont="1" applyFill="1" applyBorder="1" applyAlignment="1" applyProtection="1"/>
    <xf numFmtId="0" fontId="39" fillId="0" borderId="0" xfId="0" applyFont="1" applyFill="1" applyBorder="1"/>
    <xf numFmtId="0" fontId="42" fillId="7" borderId="0" xfId="0" applyFont="1" applyFill="1" applyBorder="1"/>
    <xf numFmtId="0" fontId="42" fillId="0" borderId="0" xfId="0" applyFont="1"/>
    <xf numFmtId="0" fontId="44" fillId="0" borderId="0" xfId="0" applyFont="1" applyFill="1" applyBorder="1"/>
    <xf numFmtId="0" fontId="44" fillId="0" borderId="0" xfId="0" applyFont="1"/>
    <xf numFmtId="0" fontId="40" fillId="0" borderId="0" xfId="0" applyFont="1" applyFill="1" applyBorder="1" applyAlignment="1">
      <alignment horizontal="center" vertical="center"/>
    </xf>
    <xf numFmtId="0" fontId="5" fillId="0" borderId="0" xfId="0" applyFont="1" applyAlignment="1">
      <alignment wrapText="1"/>
    </xf>
    <xf numFmtId="0" fontId="0" fillId="0" borderId="0" xfId="0"/>
    <xf numFmtId="0" fontId="45" fillId="5" borderId="0" xfId="3" applyFont="1" applyFill="1" applyBorder="1" applyAlignment="1" applyProtection="1">
      <alignment horizontal="center" vertical="center" wrapText="1"/>
    </xf>
    <xf numFmtId="0" fontId="46" fillId="6" borderId="27" xfId="0" applyFont="1" applyFill="1" applyBorder="1" applyAlignment="1">
      <alignment horizontal="center" vertical="center" wrapText="1"/>
    </xf>
    <xf numFmtId="0" fontId="46" fillId="4" borderId="32" xfId="0" applyFont="1" applyFill="1" applyBorder="1" applyAlignment="1">
      <alignment horizontal="center" vertical="center" wrapText="1"/>
    </xf>
    <xf numFmtId="0" fontId="46" fillId="9" borderId="28" xfId="0" applyFont="1" applyFill="1" applyBorder="1" applyAlignment="1">
      <alignment horizontal="center" vertical="center" wrapText="1"/>
    </xf>
    <xf numFmtId="0" fontId="46" fillId="10" borderId="29" xfId="0" applyFont="1" applyFill="1" applyBorder="1" applyAlignment="1">
      <alignment horizontal="center" vertical="center" wrapText="1"/>
    </xf>
    <xf numFmtId="0" fontId="46" fillId="8" borderId="30"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0" fillId="12" borderId="31" xfId="0" applyFont="1" applyFill="1" applyBorder="1"/>
    <xf numFmtId="0" fontId="46" fillId="12" borderId="31" xfId="0" applyFont="1" applyFill="1" applyBorder="1" applyAlignment="1">
      <alignment horizontal="center" vertical="center" wrapText="1"/>
    </xf>
    <xf numFmtId="0" fontId="47" fillId="0" borderId="0" xfId="0" applyFont="1" applyFill="1" applyBorder="1" applyAlignment="1">
      <alignment horizontal="right" vertical="center" wrapText="1"/>
    </xf>
    <xf numFmtId="0" fontId="47" fillId="0" borderId="0" xfId="0" applyFont="1" applyFill="1" applyBorder="1" applyAlignment="1">
      <alignment horizontal="left" vertical="center" wrapText="1"/>
    </xf>
    <xf numFmtId="0" fontId="4" fillId="0" borderId="0" xfId="0" applyFont="1" applyAlignment="1">
      <alignment horizontal="left" vertical="top"/>
    </xf>
    <xf numFmtId="0" fontId="0" fillId="0" borderId="0" xfId="0"/>
    <xf numFmtId="49" fontId="2" fillId="0" borderId="1" xfId="0" applyNumberFormat="1" applyFont="1" applyBorder="1" applyAlignment="1">
      <alignment horizontal="center" vertical="center"/>
    </xf>
    <xf numFmtId="49" fontId="2" fillId="0" borderId="1" xfId="7" applyNumberFormat="1" applyFont="1" applyBorder="1" applyAlignment="1">
      <alignment horizontal="center" vertical="center"/>
    </xf>
    <xf numFmtId="0" fontId="2" fillId="0" borderId="1" xfId="0" applyFont="1" applyBorder="1" applyAlignment="1">
      <alignment horizontal="center" vertical="center"/>
    </xf>
    <xf numFmtId="174" fontId="36" fillId="0" borderId="1" xfId="7" applyNumberFormat="1" applyFont="1" applyBorder="1" applyAlignment="1">
      <alignment horizontal="center"/>
    </xf>
    <xf numFmtId="0" fontId="2" fillId="0" borderId="1" xfId="7" applyBorder="1" applyAlignment="1">
      <alignment horizontal="center"/>
    </xf>
    <xf numFmtId="174" fontId="36" fillId="0" borderId="1" xfId="7" applyNumberFormat="1" applyFont="1" applyBorder="1" applyAlignment="1">
      <alignment horizontal="center"/>
    </xf>
    <xf numFmtId="0" fontId="2" fillId="0" borderId="1" xfId="7" applyBorder="1" applyAlignment="1">
      <alignment horizontal="center"/>
    </xf>
    <xf numFmtId="174" fontId="36" fillId="0" borderId="1" xfId="7" applyNumberFormat="1" applyFont="1" applyBorder="1" applyAlignment="1">
      <alignment horizontal="center"/>
    </xf>
    <xf numFmtId="0" fontId="16" fillId="0" borderId="19" xfId="7" applyFont="1" applyFill="1" applyBorder="1" applyAlignment="1">
      <alignment vertical="top" wrapText="1"/>
    </xf>
    <xf numFmtId="0" fontId="2" fillId="0" borderId="1" xfId="9" applyNumberFormat="1" applyFont="1" applyFill="1" applyBorder="1" applyAlignment="1">
      <alignment horizontal="center" vertical="center"/>
    </xf>
    <xf numFmtId="0" fontId="2" fillId="0" borderId="5" xfId="0" applyFont="1" applyBorder="1" applyAlignment="1">
      <alignment horizontal="center" vertical="center"/>
    </xf>
    <xf numFmtId="0" fontId="16" fillId="0" borderId="17" xfId="7" applyFont="1" applyBorder="1" applyAlignment="1">
      <alignment vertical="top" wrapText="1"/>
    </xf>
    <xf numFmtId="0" fontId="16" fillId="0" borderId="19" xfId="7" applyFont="1" applyBorder="1" applyAlignment="1">
      <alignment vertical="top" wrapText="1"/>
    </xf>
    <xf numFmtId="0" fontId="16" fillId="0" borderId="19" xfId="7" applyFont="1" applyFill="1" applyBorder="1" applyAlignment="1">
      <alignment vertical="top" wrapText="1"/>
    </xf>
    <xf numFmtId="0" fontId="2" fillId="0" borderId="1" xfId="0" applyFont="1" applyFill="1" applyBorder="1" applyAlignment="1">
      <alignment vertical="top" wrapText="1"/>
    </xf>
    <xf numFmtId="0" fontId="2" fillId="0" borderId="23" xfId="0" applyFont="1" applyFill="1" applyBorder="1" applyAlignment="1">
      <alignment vertical="top" wrapText="1"/>
    </xf>
    <xf numFmtId="0" fontId="2" fillId="0" borderId="24" xfId="0" applyFont="1" applyFill="1" applyBorder="1" applyAlignment="1">
      <alignment vertical="top" wrapText="1"/>
    </xf>
    <xf numFmtId="165" fontId="2" fillId="0" borderId="1" xfId="0" applyNumberFormat="1" applyFont="1" applyBorder="1" applyAlignment="1">
      <alignment horizontal="center" vertical="center"/>
    </xf>
    <xf numFmtId="0" fontId="2" fillId="0" borderId="1" xfId="0" applyFont="1" applyBorder="1"/>
    <xf numFmtId="167" fontId="2" fillId="0" borderId="1" xfId="0" applyNumberFormat="1" applyFont="1" applyBorder="1" applyAlignment="1">
      <alignment horizontal="right" vertical="top"/>
    </xf>
    <xf numFmtId="2" fontId="2" fillId="0" borderId="1" xfId="0" applyNumberFormat="1" applyFont="1" applyBorder="1" applyAlignment="1">
      <alignment horizontal="right" wrapText="1"/>
    </xf>
    <xf numFmtId="49" fontId="2" fillId="0" borderId="1" xfId="7" applyNumberFormat="1" applyBorder="1" applyAlignment="1">
      <alignment horizontal="center"/>
    </xf>
    <xf numFmtId="49" fontId="2" fillId="0" borderId="1" xfId="7" applyNumberFormat="1" applyBorder="1" applyAlignment="1">
      <alignment horizontal="center"/>
    </xf>
    <xf numFmtId="0" fontId="2" fillId="0" borderId="0" xfId="0" applyFont="1" applyFill="1"/>
    <xf numFmtId="0" fontId="51" fillId="0" borderId="0" xfId="3" applyFont="1" applyFill="1" applyBorder="1" applyAlignment="1" applyProtection="1">
      <alignment horizontal="center"/>
    </xf>
    <xf numFmtId="0" fontId="50" fillId="0" borderId="0" xfId="0" applyFont="1" applyFill="1" applyBorder="1"/>
    <xf numFmtId="0" fontId="51" fillId="0" borderId="0" xfId="3" applyFont="1" applyFill="1" applyBorder="1" applyAlignment="1" applyProtection="1">
      <alignment horizontal="left"/>
    </xf>
    <xf numFmtId="0" fontId="38" fillId="0" borderId="0" xfId="0" applyFont="1" applyAlignment="1">
      <alignment horizontal="left" vertical="top"/>
    </xf>
    <xf numFmtId="0" fontId="36" fillId="0" borderId="1" xfId="0" applyFont="1" applyFill="1" applyBorder="1" applyAlignment="1">
      <alignment horizontal="right"/>
    </xf>
    <xf numFmtId="0" fontId="36" fillId="0" borderId="1" xfId="0" applyFont="1" applyBorder="1" applyAlignment="1">
      <alignment vertical="center" wrapText="1"/>
    </xf>
    <xf numFmtId="0" fontId="52" fillId="0" borderId="1" xfId="0" applyFont="1" applyBorder="1" applyAlignment="1">
      <alignment vertical="center"/>
    </xf>
    <xf numFmtId="0" fontId="38" fillId="0" borderId="1" xfId="0" applyFont="1" applyFill="1" applyBorder="1" applyAlignment="1">
      <alignment horizontal="right"/>
    </xf>
    <xf numFmtId="37" fontId="36" fillId="0" borderId="9" xfId="0" applyNumberFormat="1" applyFont="1" applyBorder="1" applyAlignment="1">
      <alignment horizontal="right"/>
    </xf>
    <xf numFmtId="0" fontId="2" fillId="0" borderId="1" xfId="0" applyFont="1" applyBorder="1" applyAlignment="1">
      <alignment vertical="center"/>
    </xf>
    <xf numFmtId="0" fontId="2" fillId="0" borderId="1" xfId="0" applyFont="1" applyFill="1" applyBorder="1" applyAlignment="1">
      <alignment horizontal="right"/>
    </xf>
    <xf numFmtId="0" fontId="2" fillId="0" borderId="0" xfId="0" applyFont="1"/>
    <xf numFmtId="0" fontId="2" fillId="0" borderId="1" xfId="0" applyFont="1" applyBorder="1" applyAlignment="1">
      <alignment vertical="center" wrapText="1"/>
    </xf>
    <xf numFmtId="37" fontId="2" fillId="0" borderId="9" xfId="0" applyNumberFormat="1" applyFont="1" applyBorder="1" applyAlignment="1">
      <alignment horizontal="right"/>
    </xf>
    <xf numFmtId="37" fontId="36" fillId="0" borderId="1" xfId="1" applyNumberFormat="1" applyFont="1" applyBorder="1" applyAlignment="1">
      <alignment horizontal="right"/>
    </xf>
    <xf numFmtId="37" fontId="38" fillId="0" borderId="1" xfId="1" applyNumberFormat="1" applyFont="1" applyBorder="1" applyAlignment="1">
      <alignment horizontal="right"/>
    </xf>
    <xf numFmtId="37" fontId="36" fillId="0" borderId="2" xfId="1" applyNumberFormat="1" applyFont="1" applyBorder="1" applyAlignment="1">
      <alignment horizontal="right"/>
    </xf>
    <xf numFmtId="0" fontId="38" fillId="2" borderId="1" xfId="0" applyFont="1" applyFill="1" applyBorder="1" applyAlignment="1">
      <alignment horizontal="center" vertical="center"/>
    </xf>
    <xf numFmtId="37" fontId="36" fillId="0" borderId="1" xfId="0" applyNumberFormat="1" applyFont="1" applyBorder="1" applyAlignment="1">
      <alignment horizontal="right"/>
    </xf>
    <xf numFmtId="37" fontId="38" fillId="0" borderId="1" xfId="0" applyNumberFormat="1" applyFont="1" applyBorder="1" applyAlignment="1">
      <alignment horizontal="right"/>
    </xf>
    <xf numFmtId="0" fontId="53" fillId="0" borderId="1" xfId="0" applyFont="1" applyBorder="1" applyAlignment="1">
      <alignment horizontal="center" vertical="center" wrapText="1"/>
    </xf>
    <xf numFmtId="0" fontId="36" fillId="0" borderId="0" xfId="0" applyFont="1" applyAlignment="1">
      <alignment horizontal="left" vertical="top"/>
    </xf>
    <xf numFmtId="0" fontId="36" fillId="0" borderId="0" xfId="0" applyFont="1" applyBorder="1" applyAlignment="1">
      <alignment horizontal="left" vertical="top" wrapText="1"/>
    </xf>
    <xf numFmtId="0" fontId="2" fillId="0" borderId="1" xfId="0" applyFont="1" applyBorder="1" applyAlignment="1">
      <alignment horizontal="left" vertical="top"/>
    </xf>
    <xf numFmtId="0" fontId="54" fillId="0" borderId="0" xfId="0" applyFont="1"/>
    <xf numFmtId="0" fontId="36" fillId="2" borderId="1" xfId="0" applyFont="1" applyFill="1" applyBorder="1"/>
    <xf numFmtId="0" fontId="36" fillId="0" borderId="1" xfId="0" applyFont="1" applyBorder="1" applyAlignment="1">
      <alignment horizontal="center"/>
    </xf>
    <xf numFmtId="0" fontId="36" fillId="0" borderId="1" xfId="0" applyFont="1" applyBorder="1" applyAlignment="1">
      <alignment horizontal="left" vertical="top" wrapText="1"/>
    </xf>
    <xf numFmtId="168" fontId="36" fillId="0" borderId="1" xfId="2" applyNumberFormat="1" applyFont="1" applyBorder="1" applyAlignment="1">
      <alignment horizontal="right"/>
    </xf>
    <xf numFmtId="0" fontId="36" fillId="2" borderId="6" xfId="0" applyFont="1" applyFill="1" applyBorder="1" applyAlignment="1">
      <alignment horizontal="left" vertical="top" wrapText="1"/>
    </xf>
    <xf numFmtId="168" fontId="36" fillId="2" borderId="9" xfId="2" applyNumberFormat="1" applyFont="1" applyFill="1" applyBorder="1" applyAlignment="1">
      <alignment horizontal="right"/>
    </xf>
    <xf numFmtId="168" fontId="36" fillId="2" borderId="5" xfId="2" applyNumberFormat="1" applyFont="1" applyFill="1" applyBorder="1" applyAlignment="1">
      <alignment horizontal="right"/>
    </xf>
    <xf numFmtId="168" fontId="36" fillId="0" borderId="1" xfId="0" applyNumberFormat="1" applyFont="1" applyBorder="1" applyAlignment="1">
      <alignment horizontal="right"/>
    </xf>
    <xf numFmtId="168" fontId="36" fillId="0" borderId="0" xfId="0" applyNumberFormat="1" applyFont="1" applyBorder="1" applyAlignment="1">
      <alignment horizontal="right"/>
    </xf>
    <xf numFmtId="0" fontId="36" fillId="0" borderId="1" xfId="0" applyFont="1" applyBorder="1" applyAlignment="1">
      <alignment horizontal="center" vertical="center"/>
    </xf>
    <xf numFmtId="1" fontId="36" fillId="0" borderId="1" xfId="0" applyNumberFormat="1" applyFont="1" applyBorder="1" applyAlignment="1">
      <alignment horizontal="right"/>
    </xf>
    <xf numFmtId="49" fontId="36" fillId="0" borderId="1" xfId="0" applyNumberFormat="1" applyFont="1" applyBorder="1" applyAlignment="1">
      <alignment horizontal="center" vertical="center"/>
    </xf>
    <xf numFmtId="49" fontId="36" fillId="0" borderId="0" xfId="0" applyNumberFormat="1" applyFont="1" applyBorder="1" applyAlignment="1">
      <alignment horizontal="center" vertical="center"/>
    </xf>
    <xf numFmtId="9" fontId="36" fillId="0" borderId="0" xfId="0" applyNumberFormat="1" applyFont="1" applyBorder="1" applyAlignment="1">
      <alignment horizontal="center" vertical="center"/>
    </xf>
    <xf numFmtId="0" fontId="36" fillId="0" borderId="1" xfId="0" applyFont="1" applyBorder="1" applyAlignment="1">
      <alignment horizontal="center" vertical="center" wrapText="1"/>
    </xf>
    <xf numFmtId="0" fontId="36" fillId="0" borderId="1" xfId="0" applyFont="1" applyBorder="1"/>
    <xf numFmtId="168" fontId="36" fillId="2" borderId="1" xfId="0" applyNumberFormat="1" applyFont="1" applyFill="1" applyBorder="1" applyAlignment="1">
      <alignment horizontal="right"/>
    </xf>
    <xf numFmtId="0" fontId="36" fillId="0" borderId="1" xfId="0" applyFont="1" applyFill="1" applyBorder="1" applyAlignment="1">
      <alignment wrapText="1"/>
    </xf>
    <xf numFmtId="166" fontId="54" fillId="0" borderId="1" xfId="0" applyNumberFormat="1" applyFont="1" applyBorder="1" applyAlignment="1">
      <alignment horizontal="right" wrapText="1"/>
    </xf>
    <xf numFmtId="0" fontId="2" fillId="0" borderId="1" xfId="0"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wrapText="1"/>
    </xf>
    <xf numFmtId="0" fontId="2" fillId="0" borderId="25" xfId="0" applyFont="1" applyFill="1" applyBorder="1" applyAlignment="1">
      <alignment vertical="top" wrapText="1"/>
    </xf>
    <xf numFmtId="0" fontId="2" fillId="0" borderId="26" xfId="0" applyFont="1" applyFill="1" applyBorder="1" applyAlignment="1">
      <alignment vertical="top" wrapText="1"/>
    </xf>
    <xf numFmtId="16" fontId="0" fillId="0" borderId="1" xfId="0" applyNumberFormat="1" applyBorder="1"/>
    <xf numFmtId="0" fontId="2" fillId="0" borderId="1" xfId="0" applyFont="1" applyBorder="1" applyAlignment="1">
      <alignment horizontal="right" vertical="top"/>
    </xf>
    <xf numFmtId="0" fontId="2" fillId="0" borderId="3" xfId="0" applyFont="1" applyBorder="1" applyAlignment="1">
      <alignment horizontal="right" vertical="top"/>
    </xf>
    <xf numFmtId="0" fontId="2" fillId="0" borderId="1" xfId="0" applyFont="1" applyFill="1" applyBorder="1" applyAlignment="1">
      <alignment horizontal="center" vertical="center"/>
    </xf>
    <xf numFmtId="44" fontId="0" fillId="0" borderId="1" xfId="2" applyFont="1" applyBorder="1" applyAlignment="1">
      <alignment horizontal="right" vertical="top"/>
    </xf>
    <xf numFmtId="49" fontId="2" fillId="0" borderId="1" xfId="0" applyNumberFormat="1" applyFont="1" applyBorder="1" applyAlignment="1">
      <alignment horizontal="center" vertical="center" wrapText="1"/>
    </xf>
    <xf numFmtId="0" fontId="0" fillId="0" borderId="0" xfId="0" applyAlignment="1">
      <alignment horizontal="left" vertical="top"/>
    </xf>
    <xf numFmtId="0" fontId="0" fillId="0" borderId="0" xfId="0"/>
    <xf numFmtId="0" fontId="0" fillId="0" borderId="0" xfId="0" applyAlignment="1"/>
    <xf numFmtId="0" fontId="0" fillId="0" borderId="0" xfId="0" applyAlignment="1">
      <alignment horizontal="left" vertical="top" wrapText="1"/>
    </xf>
    <xf numFmtId="0" fontId="2" fillId="0" borderId="5" xfId="0" applyFont="1" applyBorder="1" applyAlignment="1">
      <alignment horizontal="left" vertical="top" wrapText="1"/>
    </xf>
    <xf numFmtId="0" fontId="0" fillId="0" borderId="0" xfId="0" applyBorder="1" applyAlignment="1"/>
    <xf numFmtId="0" fontId="0" fillId="0" borderId="0" xfId="0"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0" fillId="0" borderId="0" xfId="0" applyAlignment="1">
      <alignment horizontal="left" vertical="center"/>
    </xf>
    <xf numFmtId="0" fontId="5" fillId="0" borderId="0" xfId="0" applyFont="1" applyAlignment="1">
      <alignment horizontal="left" vertical="center" wrapText="1"/>
    </xf>
    <xf numFmtId="0" fontId="0" fillId="0" borderId="1" xfId="0" applyBorder="1" applyAlignment="1">
      <alignment horizontal="left" vertical="top" wrapText="1"/>
    </xf>
    <xf numFmtId="0" fontId="0" fillId="0" borderId="1" xfId="0" applyBorder="1" applyAlignment="1">
      <alignment horizontal="left" vertical="top"/>
    </xf>
    <xf numFmtId="0" fontId="5" fillId="0" borderId="1" xfId="0" applyFont="1" applyBorder="1" applyAlignment="1">
      <alignment horizontal="left" vertical="top" wrapText="1"/>
    </xf>
    <xf numFmtId="0" fontId="0" fillId="0" borderId="2" xfId="0" applyBorder="1" applyAlignment="1"/>
    <xf numFmtId="0" fontId="12" fillId="0" borderId="0" xfId="0" applyFont="1" applyAlignment="1">
      <alignment horizontal="left" vertical="top" wrapText="1"/>
    </xf>
    <xf numFmtId="0" fontId="0" fillId="0" borderId="1" xfId="0" applyFill="1" applyBorder="1" applyAlignment="1">
      <alignment horizontal="left" vertical="top" wrapText="1"/>
    </xf>
    <xf numFmtId="0" fontId="12" fillId="0" borderId="1" xfId="0" applyFont="1" applyBorder="1" applyAlignment="1">
      <alignment horizontal="left" vertical="top" wrapText="1"/>
    </xf>
    <xf numFmtId="0" fontId="0" fillId="0" borderId="0" xfId="0" applyAlignment="1">
      <alignment horizontal="left" vertical="top"/>
    </xf>
    <xf numFmtId="0" fontId="17" fillId="2" borderId="1" xfId="0" applyFont="1" applyFill="1" applyBorder="1" applyAlignment="1"/>
    <xf numFmtId="0" fontId="5" fillId="0" borderId="0" xfId="0" applyFont="1" applyBorder="1" applyAlignment="1">
      <alignment horizontal="left" vertical="top" wrapText="1"/>
    </xf>
    <xf numFmtId="0" fontId="0" fillId="0" borderId="0" xfId="0" applyBorder="1" applyAlignment="1">
      <alignment horizontal="left" vertical="top" wrapText="1"/>
    </xf>
    <xf numFmtId="0" fontId="0" fillId="0" borderId="1" xfId="0" applyBorder="1" applyAlignment="1"/>
    <xf numFmtId="0" fontId="4" fillId="0" borderId="0" xfId="0" applyFont="1" applyAlignment="1">
      <alignment vertical="top" wrapText="1"/>
    </xf>
    <xf numFmtId="0" fontId="12" fillId="0" borderId="0" xfId="0" applyFont="1" applyFill="1" applyBorder="1" applyAlignment="1">
      <alignment horizontal="left" vertical="top" wrapText="1"/>
    </xf>
    <xf numFmtId="0" fontId="5" fillId="0" borderId="0" xfId="0" applyFont="1" applyAlignment="1">
      <alignment horizontal="left" vertical="top" wrapText="1"/>
    </xf>
    <xf numFmtId="0" fontId="0" fillId="0" borderId="0" xfId="0" applyFill="1" applyBorder="1" applyAlignment="1"/>
    <xf numFmtId="0" fontId="12" fillId="0" borderId="0" xfId="0" applyFont="1" applyFill="1" applyBorder="1" applyAlignment="1">
      <alignment vertical="top" wrapText="1"/>
    </xf>
    <xf numFmtId="0" fontId="0" fillId="0" borderId="0" xfId="0" applyFill="1" applyBorder="1" applyAlignment="1">
      <alignment horizontal="left" vertical="top" wrapText="1"/>
    </xf>
    <xf numFmtId="0" fontId="8" fillId="0" borderId="0" xfId="0" applyFont="1" applyAlignment="1">
      <alignment horizontal="left" vertical="top"/>
    </xf>
    <xf numFmtId="0" fontId="5" fillId="0" borderId="0" xfId="0" applyFont="1" applyAlignment="1">
      <alignment horizontal="left" vertical="top"/>
    </xf>
    <xf numFmtId="0" fontId="5" fillId="0" borderId="1" xfId="0" applyFont="1" applyBorder="1" applyAlignment="1">
      <alignment horizontal="center" vertical="center" wrapText="1"/>
    </xf>
    <xf numFmtId="0" fontId="36" fillId="0" borderId="0" xfId="0" applyFont="1" applyBorder="1" applyAlignment="1"/>
    <xf numFmtId="0" fontId="5" fillId="0" borderId="0" xfId="0" applyFont="1" applyFill="1" applyAlignment="1">
      <alignment wrapText="1"/>
    </xf>
    <xf numFmtId="0" fontId="0" fillId="2" borderId="1" xfId="0" applyFill="1" applyBorder="1"/>
    <xf numFmtId="0" fontId="0" fillId="0" borderId="6" xfId="0" applyBorder="1" applyAlignment="1">
      <alignment horizontal="left" vertical="top"/>
    </xf>
    <xf numFmtId="0" fontId="0" fillId="0" borderId="1" xfId="0" applyBorder="1"/>
    <xf numFmtId="0" fontId="0" fillId="2" borderId="6" xfId="0" applyFill="1" applyBorder="1"/>
    <xf numFmtId="0" fontId="0" fillId="0" borderId="1" xfId="0" applyBorder="1" applyAlignment="1">
      <alignment horizontal="left" vertical="center"/>
    </xf>
    <xf numFmtId="0" fontId="8" fillId="0" borderId="0" xfId="0" applyFont="1" applyAlignment="1">
      <alignment horizontal="left" vertical="top" wrapText="1"/>
    </xf>
    <xf numFmtId="0" fontId="4" fillId="0" borderId="0" xfId="0" applyFont="1" applyFill="1" applyAlignment="1">
      <alignment vertical="top" wrapText="1"/>
    </xf>
    <xf numFmtId="0" fontId="4" fillId="0" borderId="0" xfId="0" applyFont="1" applyAlignment="1">
      <alignment horizontal="left" vertical="top"/>
    </xf>
    <xf numFmtId="0" fontId="4" fillId="0" borderId="1" xfId="0" applyFont="1" applyBorder="1" applyAlignment="1">
      <alignment horizontal="center" vertical="center" wrapText="1"/>
    </xf>
    <xf numFmtId="0" fontId="0" fillId="0" borderId="0" xfId="0"/>
    <xf numFmtId="0" fontId="36" fillId="0" borderId="1" xfId="0" applyFont="1" applyBorder="1" applyAlignment="1">
      <alignment vertical="center"/>
    </xf>
    <xf numFmtId="0" fontId="38" fillId="0" borderId="1" xfId="0" applyFont="1" applyBorder="1" applyAlignment="1">
      <alignment vertical="center"/>
    </xf>
    <xf numFmtId="49" fontId="0" fillId="0" borderId="1" xfId="0" applyNumberFormat="1" applyBorder="1" applyAlignment="1">
      <alignment horizontal="center"/>
    </xf>
    <xf numFmtId="49" fontId="2" fillId="0" borderId="1" xfId="7" applyNumberFormat="1" applyFont="1" applyBorder="1" applyAlignment="1">
      <alignment horizontal="center"/>
    </xf>
    <xf numFmtId="1" fontId="2" fillId="0" borderId="1" xfId="0" applyNumberFormat="1" applyFont="1" applyBorder="1" applyAlignment="1">
      <alignment horizontal="right"/>
    </xf>
    <xf numFmtId="0" fontId="2" fillId="0" borderId="0" xfId="0" applyFont="1" applyFill="1" applyAlignment="1">
      <alignment wrapText="1"/>
    </xf>
    <xf numFmtId="0" fontId="16" fillId="0" borderId="16" xfId="0" applyFont="1" applyFill="1" applyBorder="1" applyAlignment="1">
      <alignment vertical="top" wrapText="1"/>
    </xf>
    <xf numFmtId="0" fontId="0" fillId="0" borderId="1" xfId="0" applyFill="1" applyBorder="1" applyAlignment="1">
      <alignment horizontal="right"/>
    </xf>
    <xf numFmtId="0" fontId="0" fillId="0" borderId="1" xfId="0" applyFill="1" applyBorder="1" applyAlignment="1">
      <alignment horizontal="center"/>
    </xf>
    <xf numFmtId="0" fontId="2" fillId="0" borderId="1" xfId="7" applyFill="1" applyBorder="1" applyAlignment="1">
      <alignment horizontal="center"/>
    </xf>
    <xf numFmtId="37" fontId="0" fillId="0" borderId="0" xfId="0" applyNumberFormat="1"/>
    <xf numFmtId="0" fontId="47" fillId="0" borderId="0" xfId="7" applyFont="1" applyFill="1" applyBorder="1" applyAlignment="1">
      <alignment horizontal="right" vertical="center" wrapText="1"/>
    </xf>
    <xf numFmtId="0" fontId="46" fillId="6" borderId="27" xfId="7" applyFont="1" applyFill="1" applyBorder="1" applyAlignment="1">
      <alignment horizontal="center" vertical="center" wrapText="1"/>
    </xf>
    <xf numFmtId="0" fontId="46" fillId="4" borderId="32" xfId="7" applyFont="1" applyFill="1" applyBorder="1" applyAlignment="1">
      <alignment horizontal="center" vertical="center" wrapText="1"/>
    </xf>
    <xf numFmtId="0" fontId="2" fillId="0" borderId="0" xfId="7"/>
    <xf numFmtId="0" fontId="47" fillId="0" borderId="0" xfId="7" applyFont="1" applyFill="1" applyBorder="1" applyAlignment="1">
      <alignment horizontal="left" vertical="center" wrapText="1"/>
    </xf>
    <xf numFmtId="0" fontId="2" fillId="0" borderId="0" xfId="7" applyAlignment="1">
      <alignment horizontal="left" vertical="top"/>
    </xf>
    <xf numFmtId="0" fontId="8" fillId="0" borderId="0" xfId="7" applyFont="1"/>
    <xf numFmtId="0" fontId="4" fillId="0" borderId="0" xfId="7" applyFont="1" applyAlignment="1">
      <alignment horizontal="left" vertical="top"/>
    </xf>
    <xf numFmtId="0" fontId="2" fillId="0" borderId="1" xfId="7" applyNumberFormat="1" applyFont="1" applyBorder="1" applyAlignment="1">
      <alignment wrapText="1"/>
    </xf>
    <xf numFmtId="0" fontId="2" fillId="0" borderId="1" xfId="7" applyBorder="1" applyAlignment="1"/>
    <xf numFmtId="0" fontId="2" fillId="0" borderId="0" xfId="7" applyBorder="1" applyAlignment="1"/>
    <xf numFmtId="0" fontId="36" fillId="0" borderId="0" xfId="7" applyFont="1" applyBorder="1" applyAlignment="1"/>
    <xf numFmtId="0" fontId="9" fillId="0" borderId="0" xfId="7" applyFont="1" applyBorder="1" applyAlignment="1">
      <alignment horizontal="center" wrapText="1"/>
    </xf>
    <xf numFmtId="0" fontId="2" fillId="0" borderId="0" xfId="7" applyBorder="1" applyAlignment="1">
      <alignment horizontal="center"/>
    </xf>
    <xf numFmtId="0" fontId="2" fillId="0" borderId="0" xfId="7" applyFill="1" applyBorder="1" applyAlignment="1"/>
    <xf numFmtId="0" fontId="36" fillId="0" borderId="9" xfId="7" applyFont="1" applyBorder="1" applyAlignment="1"/>
    <xf numFmtId="0" fontId="2" fillId="0" borderId="1" xfId="7" applyBorder="1" applyAlignment="1">
      <alignment horizontal="center" vertical="center"/>
    </xf>
    <xf numFmtId="0" fontId="2" fillId="0" borderId="1" xfId="7" applyFont="1" applyBorder="1" applyAlignment="1">
      <alignment horizontal="center" vertical="center"/>
    </xf>
    <xf numFmtId="0" fontId="2" fillId="0" borderId="2" xfId="7" applyBorder="1"/>
    <xf numFmtId="0" fontId="2" fillId="0" borderId="1" xfId="7" applyBorder="1"/>
    <xf numFmtId="0" fontId="16" fillId="0" borderId="0" xfId="7" applyFont="1" applyFill="1"/>
    <xf numFmtId="0" fontId="2" fillId="0" borderId="0" xfId="7" applyBorder="1"/>
    <xf numFmtId="0" fontId="2" fillId="0" borderId="0" xfId="7" applyAlignment="1"/>
    <xf numFmtId="0" fontId="8" fillId="0" borderId="0" xfId="7" applyFont="1" applyAlignment="1">
      <alignment horizontal="left" vertical="top"/>
    </xf>
    <xf numFmtId="0" fontId="4" fillId="0" borderId="0" xfId="7" applyFont="1"/>
    <xf numFmtId="0" fontId="2" fillId="2" borderId="6" xfId="7" applyFill="1" applyBorder="1"/>
    <xf numFmtId="0" fontId="7" fillId="0" borderId="1" xfId="7" applyFont="1" applyBorder="1" applyAlignment="1">
      <alignment horizontal="center" wrapText="1"/>
    </xf>
    <xf numFmtId="0" fontId="7" fillId="0" borderId="5" xfId="7" applyFont="1" applyBorder="1" applyAlignment="1">
      <alignment horizontal="center" wrapText="1"/>
    </xf>
    <xf numFmtId="0" fontId="2" fillId="0" borderId="7" xfId="7" applyBorder="1"/>
    <xf numFmtId="0" fontId="2" fillId="0" borderId="6" xfId="7" applyBorder="1" applyAlignment="1">
      <alignment vertical="center"/>
    </xf>
    <xf numFmtId="0" fontId="2" fillId="0" borderId="5" xfId="7" applyFont="1" applyBorder="1" applyAlignment="1">
      <alignment horizontal="center" vertical="center"/>
    </xf>
    <xf numFmtId="0" fontId="2" fillId="0" borderId="6" xfId="7" applyBorder="1" applyAlignment="1">
      <alignment vertical="center" wrapText="1"/>
    </xf>
    <xf numFmtId="0" fontId="2" fillId="0" borderId="10" xfId="7" applyBorder="1" applyAlignment="1">
      <alignment vertical="center"/>
    </xf>
    <xf numFmtId="0" fontId="12" fillId="0" borderId="16" xfId="7" applyFont="1" applyFill="1" applyBorder="1"/>
    <xf numFmtId="0" fontId="2" fillId="0" borderId="4" xfId="7" applyBorder="1" applyAlignment="1">
      <alignment vertical="center"/>
    </xf>
    <xf numFmtId="0" fontId="8" fillId="0" borderId="0" xfId="7" applyFont="1" applyAlignment="1">
      <alignment vertical="top"/>
    </xf>
    <xf numFmtId="0" fontId="4" fillId="0" borderId="1" xfId="7" applyFont="1" applyBorder="1" applyAlignment="1">
      <alignment horizontal="center" vertical="center" wrapText="1"/>
    </xf>
    <xf numFmtId="0" fontId="4" fillId="2" borderId="1" xfId="7" applyFont="1" applyFill="1" applyBorder="1" applyAlignment="1">
      <alignment horizontal="center" vertical="center" wrapText="1"/>
    </xf>
    <xf numFmtId="0" fontId="2" fillId="0" borderId="12" xfId="7" applyFont="1" applyBorder="1" applyAlignment="1">
      <alignment horizontal="center" vertical="center"/>
    </xf>
    <xf numFmtId="0" fontId="2" fillId="0" borderId="5" xfId="7" applyBorder="1"/>
    <xf numFmtId="0" fontId="2" fillId="2" borderId="1" xfId="7" applyFill="1" applyBorder="1" applyAlignment="1">
      <alignment vertical="center"/>
    </xf>
    <xf numFmtId="0" fontId="11" fillId="3" borderId="6" xfId="7" applyFont="1" applyFill="1" applyBorder="1" applyAlignment="1">
      <alignment vertical="center"/>
    </xf>
    <xf numFmtId="0" fontId="10" fillId="3" borderId="9" xfId="7" applyFont="1" applyFill="1" applyBorder="1" applyAlignment="1">
      <alignment vertical="center"/>
    </xf>
    <xf numFmtId="0" fontId="10" fillId="3" borderId="5" xfId="7" applyFont="1" applyFill="1" applyBorder="1" applyAlignment="1">
      <alignment vertical="center"/>
    </xf>
    <xf numFmtId="0" fontId="12" fillId="0" borderId="0" xfId="7" applyFont="1" applyFill="1" applyAlignment="1">
      <alignment horizontal="left" wrapText="1" indent="1"/>
    </xf>
    <xf numFmtId="0" fontId="2" fillId="0" borderId="1" xfId="7" applyBorder="1" applyAlignment="1">
      <alignment horizontal="left" vertical="center" indent="1"/>
    </xf>
    <xf numFmtId="0" fontId="12" fillId="0" borderId="0" xfId="7" applyFont="1" applyFill="1"/>
    <xf numFmtId="0" fontId="2" fillId="0" borderId="1" xfId="7" applyFill="1" applyBorder="1" applyAlignment="1">
      <alignment horizontal="left" vertical="center" indent="1"/>
    </xf>
    <xf numFmtId="0" fontId="2" fillId="0" borderId="1" xfId="7" applyBorder="1" applyAlignment="1">
      <alignment horizontal="left" vertical="center" wrapText="1" indent="1"/>
    </xf>
    <xf numFmtId="0" fontId="17" fillId="0" borderId="0" xfId="7" applyFont="1"/>
    <xf numFmtId="0" fontId="15" fillId="0" borderId="0" xfId="7" applyFont="1" applyAlignment="1">
      <alignment horizontal="center" vertical="top" wrapText="1"/>
    </xf>
    <xf numFmtId="0" fontId="13" fillId="0" borderId="0" xfId="7" applyFont="1" applyAlignment="1">
      <alignment wrapText="1"/>
    </xf>
    <xf numFmtId="0" fontId="2" fillId="0" borderId="1" xfId="7" applyBorder="1" applyAlignment="1">
      <alignment horizontal="center" vertical="center" wrapText="1"/>
    </xf>
    <xf numFmtId="0" fontId="15" fillId="0" borderId="1" xfId="7" applyFont="1" applyBorder="1" applyAlignment="1">
      <alignment horizontal="center" vertical="center" wrapText="1"/>
    </xf>
    <xf numFmtId="0" fontId="14" fillId="0" borderId="0" xfId="7" applyFont="1" applyAlignment="1">
      <alignment vertical="top" wrapText="1"/>
    </xf>
    <xf numFmtId="0" fontId="13" fillId="2" borderId="1" xfId="7" applyFont="1" applyFill="1" applyBorder="1" applyAlignment="1">
      <alignment vertical="top" wrapText="1"/>
    </xf>
    <xf numFmtId="0" fontId="2" fillId="2" borderId="1" xfId="7" applyFont="1" applyFill="1" applyBorder="1" applyAlignment="1">
      <alignment vertical="top" wrapText="1"/>
    </xf>
    <xf numFmtId="0" fontId="19" fillId="0" borderId="1" xfId="7" applyFont="1" applyBorder="1" applyAlignment="1">
      <alignment horizontal="center" vertical="top" wrapText="1"/>
    </xf>
    <xf numFmtId="0" fontId="4" fillId="0" borderId="1" xfId="7" applyFont="1" applyBorder="1" applyAlignment="1">
      <alignment horizontal="center" wrapText="1"/>
    </xf>
    <xf numFmtId="0" fontId="17" fillId="0" borderId="1" xfId="7" applyFont="1" applyBorder="1" applyAlignment="1">
      <alignment horizontal="center" vertical="top" wrapText="1"/>
    </xf>
    <xf numFmtId="0" fontId="12" fillId="0" borderId="1" xfId="7" applyFont="1" applyFill="1" applyBorder="1" applyAlignment="1">
      <alignment wrapText="1"/>
    </xf>
    <xf numFmtId="0" fontId="2" fillId="0" borderId="1" xfId="7" applyBorder="1" applyAlignment="1">
      <alignment wrapText="1"/>
    </xf>
    <xf numFmtId="0" fontId="14" fillId="0" borderId="1" xfId="7" applyFont="1" applyBorder="1" applyAlignment="1">
      <alignment vertical="top" wrapText="1"/>
    </xf>
    <xf numFmtId="0" fontId="12" fillId="0" borderId="1" xfId="7" applyFont="1" applyBorder="1" applyAlignment="1">
      <alignment vertical="top" wrapText="1"/>
    </xf>
    <xf numFmtId="0" fontId="12" fillId="0" borderId="1" xfId="7" applyFont="1" applyBorder="1" applyAlignment="1">
      <alignment wrapText="1"/>
    </xf>
    <xf numFmtId="0" fontId="12" fillId="0" borderId="0" xfId="7" applyFont="1" applyBorder="1" applyAlignment="1">
      <alignment wrapText="1"/>
    </xf>
    <xf numFmtId="0" fontId="2" fillId="0" borderId="0" xfId="7" applyBorder="1" applyAlignment="1">
      <alignment wrapText="1"/>
    </xf>
    <xf numFmtId="0" fontId="14" fillId="0" borderId="0" xfId="7" applyFont="1" applyBorder="1" applyAlignment="1">
      <alignment vertical="top" wrapText="1"/>
    </xf>
    <xf numFmtId="0" fontId="4" fillId="0" borderId="0" xfId="7" applyFont="1" applyFill="1" applyAlignment="1">
      <alignment vertical="top" wrapText="1"/>
    </xf>
    <xf numFmtId="0" fontId="2" fillId="0" borderId="1" xfId="7" applyFont="1" applyFill="1" applyBorder="1" applyAlignment="1">
      <alignment vertical="top" wrapText="1"/>
    </xf>
    <xf numFmtId="0" fontId="2" fillId="0" borderId="0" xfId="7" applyBorder="1" applyAlignment="1">
      <alignment vertical="top" wrapText="1"/>
    </xf>
    <xf numFmtId="0" fontId="2" fillId="0" borderId="0" xfId="7" applyAlignment="1">
      <alignment vertical="top" wrapText="1"/>
    </xf>
    <xf numFmtId="0" fontId="4" fillId="0" borderId="0" xfId="7" applyFont="1" applyAlignment="1">
      <alignment vertical="top" wrapText="1"/>
    </xf>
    <xf numFmtId="0" fontId="12" fillId="0" borderId="0" xfId="7" applyFont="1" applyBorder="1" applyAlignment="1">
      <alignment vertical="top" wrapText="1"/>
    </xf>
    <xf numFmtId="0" fontId="12" fillId="0" borderId="0" xfId="7" applyFont="1" applyFill="1" applyBorder="1" applyAlignment="1">
      <alignment horizontal="left" vertical="top" wrapText="1"/>
    </xf>
    <xf numFmtId="0" fontId="27" fillId="0" borderId="21" xfId="7" applyFont="1" applyFill="1" applyBorder="1" applyAlignment="1">
      <alignment horizontal="center"/>
    </xf>
    <xf numFmtId="0" fontId="27" fillId="0" borderId="22" xfId="7" applyFont="1" applyFill="1" applyBorder="1" applyAlignment="1">
      <alignment horizontal="center"/>
    </xf>
    <xf numFmtId="0" fontId="2" fillId="0" borderId="23" xfId="7" applyFont="1" applyFill="1" applyBorder="1" applyAlignment="1">
      <alignment vertical="top" wrapText="1"/>
    </xf>
    <xf numFmtId="0" fontId="2" fillId="0" borderId="24" xfId="7" applyFont="1" applyFill="1" applyBorder="1" applyAlignment="1">
      <alignment vertical="top" wrapText="1"/>
    </xf>
    <xf numFmtId="0" fontId="12" fillId="0" borderId="0" xfId="7" applyFont="1" applyFill="1" applyBorder="1" applyAlignment="1">
      <alignment vertical="top" wrapText="1"/>
    </xf>
    <xf numFmtId="0" fontId="2" fillId="0" borderId="0" xfId="7" applyFill="1" applyBorder="1" applyAlignment="1">
      <alignment vertical="top" wrapText="1"/>
    </xf>
    <xf numFmtId="0" fontId="2" fillId="0" borderId="0" xfId="7" applyFont="1" applyFill="1"/>
    <xf numFmtId="0" fontId="2" fillId="0" borderId="0" xfId="7" applyFont="1" applyFill="1" applyAlignment="1">
      <alignment wrapText="1"/>
    </xf>
    <xf numFmtId="0" fontId="17" fillId="2" borderId="1" xfId="7" applyFont="1" applyFill="1" applyBorder="1" applyAlignment="1"/>
    <xf numFmtId="0" fontId="18" fillId="0" borderId="0" xfId="7" applyFont="1" applyBorder="1" applyAlignment="1">
      <alignment vertical="top" wrapText="1"/>
    </xf>
    <xf numFmtId="0" fontId="2" fillId="0" borderId="0" xfId="7" applyBorder="1" applyAlignment="1">
      <alignment horizontal="left" indent="1"/>
    </xf>
    <xf numFmtId="165" fontId="2" fillId="0" borderId="1" xfId="7" applyNumberFormat="1" applyFont="1" applyBorder="1" applyAlignment="1">
      <alignment horizontal="center" vertical="center"/>
    </xf>
    <xf numFmtId="0" fontId="2" fillId="0" borderId="0" xfId="7" applyBorder="1" applyAlignment="1">
      <alignment horizontal="left" vertical="top" wrapText="1"/>
    </xf>
    <xf numFmtId="165" fontId="2" fillId="0" borderId="0" xfId="7" applyNumberFormat="1" applyBorder="1" applyAlignment="1">
      <alignment horizontal="center" vertical="center"/>
    </xf>
    <xf numFmtId="0" fontId="2" fillId="0" borderId="0" xfId="7" applyBorder="1" applyAlignment="1">
      <alignment horizontal="left" vertical="top"/>
    </xf>
    <xf numFmtId="0" fontId="4" fillId="0" borderId="0" xfId="7" applyFont="1" applyFill="1" applyAlignment="1">
      <alignment horizontal="left" vertical="top"/>
    </xf>
    <xf numFmtId="0" fontId="12" fillId="0" borderId="1" xfId="7" applyFont="1" applyFill="1" applyBorder="1" applyAlignment="1">
      <alignment vertical="top" wrapText="1"/>
    </xf>
    <xf numFmtId="0" fontId="2" fillId="0" borderId="1" xfId="7" applyFill="1" applyBorder="1" applyAlignment="1">
      <alignment vertical="top" wrapText="1"/>
    </xf>
    <xf numFmtId="0" fontId="2" fillId="0" borderId="1" xfId="7" applyFill="1" applyBorder="1" applyAlignment="1">
      <alignment horizontal="left" vertical="top" wrapText="1"/>
    </xf>
    <xf numFmtId="0" fontId="2" fillId="0" borderId="3" xfId="7" applyFill="1" applyBorder="1" applyAlignment="1">
      <alignment vertical="top" wrapText="1"/>
    </xf>
    <xf numFmtId="0" fontId="2" fillId="0" borderId="0" xfId="7" applyAlignment="1">
      <alignment horizontal="left" indent="1"/>
    </xf>
    <xf numFmtId="0" fontId="34" fillId="0" borderId="0" xfId="7" applyFont="1" applyAlignment="1">
      <alignment wrapText="1"/>
    </xf>
    <xf numFmtId="0" fontId="17" fillId="0" borderId="0" xfId="7" applyFont="1" applyAlignment="1">
      <alignment horizontal="left" vertical="top" wrapText="1"/>
    </xf>
    <xf numFmtId="0" fontId="2" fillId="0" borderId="0" xfId="7" applyFont="1" applyAlignment="1">
      <alignment horizontal="left" vertical="top" wrapText="1"/>
    </xf>
    <xf numFmtId="0" fontId="16" fillId="0" borderId="0" xfId="7" applyFont="1" applyAlignment="1">
      <alignment horizontal="left" wrapText="1"/>
    </xf>
    <xf numFmtId="0" fontId="12" fillId="0" borderId="1" xfId="7" applyFont="1" applyBorder="1" applyAlignment="1">
      <alignment horizontal="left" vertical="top"/>
    </xf>
    <xf numFmtId="9" fontId="2" fillId="0" borderId="1" xfId="7" applyNumberFormat="1" applyFont="1" applyBorder="1" applyAlignment="1">
      <alignment horizontal="right" vertical="center" wrapText="1"/>
    </xf>
    <xf numFmtId="1" fontId="2" fillId="0" borderId="1" xfId="7" applyNumberFormat="1" applyFont="1" applyBorder="1" applyAlignment="1">
      <alignment horizontal="right" vertical="center" wrapText="1"/>
    </xf>
    <xf numFmtId="0" fontId="4" fillId="2" borderId="1" xfId="7" applyFont="1" applyFill="1" applyBorder="1"/>
    <xf numFmtId="0" fontId="2" fillId="3" borderId="1" xfId="7" applyFont="1" applyFill="1" applyBorder="1" applyAlignment="1">
      <alignment horizontal="center"/>
    </xf>
    <xf numFmtId="0" fontId="36" fillId="0" borderId="0" xfId="7" applyFont="1" applyAlignment="1">
      <alignment horizontal="center"/>
    </xf>
    <xf numFmtId="0" fontId="2" fillId="0" borderId="1" xfId="7" applyFill="1" applyBorder="1"/>
    <xf numFmtId="0" fontId="2" fillId="0" borderId="20" xfId="7" applyFill="1" applyBorder="1"/>
    <xf numFmtId="9" fontId="2" fillId="0" borderId="0" xfId="7" applyNumberFormat="1"/>
    <xf numFmtId="0" fontId="2" fillId="0" borderId="1" xfId="7" applyFont="1" applyFill="1" applyBorder="1" applyAlignment="1">
      <alignment horizontal="center" wrapText="1"/>
    </xf>
    <xf numFmtId="0" fontId="2" fillId="0" borderId="1" xfId="7" applyFont="1" applyFill="1" applyBorder="1" applyAlignment="1">
      <alignment horizontal="center"/>
    </xf>
    <xf numFmtId="0" fontId="36" fillId="0" borderId="7" xfId="7" applyFont="1" applyFill="1" applyBorder="1" applyAlignment="1">
      <alignment horizontal="center" wrapText="1"/>
    </xf>
    <xf numFmtId="0" fontId="36" fillId="0" borderId="0" xfId="7" applyFont="1" applyFill="1" applyBorder="1" applyAlignment="1">
      <alignment horizontal="center" wrapText="1"/>
    </xf>
    <xf numFmtId="10" fontId="2" fillId="0" borderId="1" xfId="7" applyNumberFormat="1" applyBorder="1" applyAlignment="1">
      <alignment horizontal="right"/>
    </xf>
    <xf numFmtId="10" fontId="2" fillId="0" borderId="1" xfId="7" applyNumberFormat="1" applyFill="1" applyBorder="1" applyAlignment="1">
      <alignment horizontal="right"/>
    </xf>
    <xf numFmtId="1" fontId="36" fillId="0" borderId="0" xfId="7" applyNumberFormat="1" applyFont="1" applyAlignment="1">
      <alignment horizontal="center"/>
    </xf>
    <xf numFmtId="0" fontId="36" fillId="0" borderId="7" xfId="7" applyFont="1" applyFill="1" applyBorder="1" applyAlignment="1">
      <alignment horizontal="center"/>
    </xf>
    <xf numFmtId="0" fontId="36" fillId="0" borderId="0" xfId="7" applyFont="1" applyFill="1" applyBorder="1" applyAlignment="1">
      <alignment horizontal="center"/>
    </xf>
    <xf numFmtId="0" fontId="2" fillId="0" borderId="1" xfId="7" quotePrefix="1" applyBorder="1"/>
    <xf numFmtId="9" fontId="2" fillId="0" borderId="1" xfId="7" applyNumberFormat="1" applyBorder="1"/>
    <xf numFmtId="10" fontId="2" fillId="0" borderId="1" xfId="7" applyNumberFormat="1" applyBorder="1"/>
    <xf numFmtId="10" fontId="2" fillId="0" borderId="3" xfId="7" applyNumberFormat="1" applyBorder="1"/>
    <xf numFmtId="0" fontId="2" fillId="0" borderId="6" xfId="7" applyBorder="1" applyAlignment="1">
      <alignment horizontal="left" vertical="top"/>
    </xf>
    <xf numFmtId="0" fontId="2" fillId="0" borderId="9" xfId="7" applyBorder="1"/>
    <xf numFmtId="2" fontId="2" fillId="0" borderId="12" xfId="7" applyNumberFormat="1" applyBorder="1"/>
    <xf numFmtId="164" fontId="2" fillId="0" borderId="0" xfId="7" applyNumberFormat="1" applyBorder="1" applyAlignment="1">
      <alignment horizontal="center"/>
    </xf>
    <xf numFmtId="0" fontId="2" fillId="0" borderId="1" xfId="7" applyFont="1" applyBorder="1" applyAlignment="1">
      <alignment horizontal="left" vertical="top" wrapText="1"/>
    </xf>
    <xf numFmtId="166" fontId="2" fillId="0" borderId="1" xfId="7" applyNumberFormat="1" applyBorder="1"/>
    <xf numFmtId="0" fontId="2" fillId="0" borderId="1" xfId="7" applyBorder="1" applyAlignment="1">
      <alignment horizontal="left" vertical="top" wrapText="1"/>
    </xf>
    <xf numFmtId="0" fontId="2" fillId="0" borderId="0" xfId="7" applyBorder="1" applyAlignment="1">
      <alignment horizontal="center" vertical="center"/>
    </xf>
    <xf numFmtId="0" fontId="2" fillId="0" borderId="0" xfId="7" applyFill="1" applyBorder="1" applyAlignment="1">
      <alignment horizontal="left" vertical="top" wrapText="1"/>
    </xf>
    <xf numFmtId="0" fontId="2" fillId="0" borderId="1" xfId="7" applyFont="1" applyBorder="1"/>
    <xf numFmtId="0" fontId="12" fillId="0" borderId="1" xfId="7" applyFont="1" applyBorder="1"/>
    <xf numFmtId="167" fontId="2" fillId="0" borderId="1" xfId="7" applyNumberFormat="1" applyBorder="1" applyAlignment="1">
      <alignment horizontal="right" vertical="top"/>
    </xf>
    <xf numFmtId="0" fontId="16" fillId="0" borderId="0" xfId="7" applyFont="1"/>
    <xf numFmtId="0" fontId="12" fillId="0" borderId="10" xfId="7" applyFont="1" applyBorder="1"/>
    <xf numFmtId="0" fontId="2" fillId="0" borderId="11" xfId="7" applyBorder="1"/>
    <xf numFmtId="0" fontId="2" fillId="0" borderId="4" xfId="7" applyBorder="1"/>
    <xf numFmtId="0" fontId="2" fillId="0" borderId="8" xfId="7" applyBorder="1"/>
    <xf numFmtId="0" fontId="12" fillId="0" borderId="1" xfId="7" applyFont="1" applyBorder="1" applyAlignment="1">
      <alignment horizontal="left" vertical="top" wrapText="1"/>
    </xf>
    <xf numFmtId="167" fontId="2" fillId="0" borderId="1" xfId="7" applyNumberFormat="1" applyFont="1" applyBorder="1" applyAlignment="1">
      <alignment horizontal="right" vertical="top"/>
    </xf>
    <xf numFmtId="49" fontId="2" fillId="0" borderId="1" xfId="7" applyNumberFormat="1" applyBorder="1" applyAlignment="1">
      <alignment horizontal="center" vertical="center"/>
    </xf>
    <xf numFmtId="1" fontId="2" fillId="0" borderId="1" xfId="7" applyNumberFormat="1" applyBorder="1"/>
    <xf numFmtId="0" fontId="12" fillId="0" borderId="7" xfId="7" applyFont="1" applyBorder="1"/>
    <xf numFmtId="0" fontId="2" fillId="0" borderId="14" xfId="7" applyBorder="1"/>
    <xf numFmtId="0" fontId="12" fillId="0" borderId="7" xfId="7" applyFont="1" applyFill="1" applyBorder="1"/>
    <xf numFmtId="0" fontId="2" fillId="0" borderId="4" xfId="7" applyFill="1" applyBorder="1"/>
    <xf numFmtId="0" fontId="2" fillId="0" borderId="1" xfId="7" applyBorder="1" applyAlignment="1">
      <alignment horizontal="left" vertical="top"/>
    </xf>
    <xf numFmtId="0" fontId="4" fillId="0" borderId="0" xfId="7" applyFont="1" applyFill="1"/>
    <xf numFmtId="0" fontId="13" fillId="0" borderId="0" xfId="7" applyFont="1"/>
    <xf numFmtId="0" fontId="2" fillId="0" borderId="1" xfId="7" applyBorder="1" applyAlignment="1">
      <alignment horizontal="right" vertical="top"/>
    </xf>
    <xf numFmtId="0" fontId="2" fillId="0" borderId="3" xfId="7" applyBorder="1" applyAlignment="1">
      <alignment horizontal="right" vertical="top"/>
    </xf>
    <xf numFmtId="0" fontId="2" fillId="0" borderId="1" xfId="7" applyFill="1" applyBorder="1" applyAlignment="1">
      <alignment horizontal="center" vertical="center"/>
    </xf>
    <xf numFmtId="170" fontId="0" fillId="0" borderId="1" xfId="4" applyNumberFormat="1" applyFont="1" applyBorder="1" applyAlignment="1">
      <alignment horizontal="right"/>
    </xf>
    <xf numFmtId="10" fontId="2" fillId="0" borderId="1" xfId="0" applyNumberFormat="1" applyFont="1" applyBorder="1" applyAlignment="1">
      <alignment horizontal="right"/>
    </xf>
    <xf numFmtId="170" fontId="0" fillId="0" borderId="1" xfId="0" applyNumberFormat="1" applyBorder="1"/>
    <xf numFmtId="0" fontId="36" fillId="0" borderId="0" xfId="4" applyNumberFormat="1" applyFont="1" applyBorder="1" applyAlignment="1">
      <alignment horizontal="center"/>
    </xf>
    <xf numFmtId="0" fontId="0" fillId="0" borderId="0" xfId="0" applyAlignment="1"/>
    <xf numFmtId="0" fontId="0" fillId="0" borderId="0" xfId="0"/>
    <xf numFmtId="0" fontId="0" fillId="0" borderId="0" xfId="0"/>
    <xf numFmtId="0" fontId="27" fillId="0" borderId="0" xfId="0" applyFont="1" applyAlignment="1">
      <alignment horizontal="left" vertical="top" wrapText="1"/>
    </xf>
    <xf numFmtId="37" fontId="2" fillId="0" borderId="0" xfId="0" applyNumberFormat="1" applyFont="1"/>
    <xf numFmtId="170" fontId="0" fillId="0" borderId="0" xfId="4" applyNumberFormat="1" applyFont="1"/>
    <xf numFmtId="49" fontId="2" fillId="0" borderId="1" xfId="0" applyNumberFormat="1" applyFont="1" applyBorder="1" applyAlignment="1">
      <alignment horizontal="center"/>
    </xf>
    <xf numFmtId="0" fontId="2" fillId="0" borderId="3" xfId="0" applyFont="1" applyFill="1" applyBorder="1" applyAlignment="1">
      <alignment vertical="top" wrapText="1"/>
    </xf>
    <xf numFmtId="0" fontId="0" fillId="0" borderId="0" xfId="0" applyBorder="1" applyAlignmen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2" borderId="1" xfId="0" applyFill="1" applyBorder="1" applyAlignment="1">
      <alignment vertical="center"/>
    </xf>
    <xf numFmtId="0" fontId="0" fillId="0" borderId="1" xfId="0" applyBorder="1" applyAlignment="1">
      <alignment vertical="center"/>
    </xf>
    <xf numFmtId="0" fontId="4" fillId="0" borderId="1" xfId="0" applyFont="1" applyBorder="1" applyAlignment="1">
      <alignment vertical="center"/>
    </xf>
    <xf numFmtId="0" fontId="5" fillId="0" borderId="1" xfId="0" applyFont="1" applyBorder="1" applyAlignment="1">
      <alignment horizontal="left" vertical="top" wrapText="1"/>
    </xf>
    <xf numFmtId="0" fontId="12" fillId="0" borderId="1" xfId="0" applyFont="1" applyBorder="1" applyAlignment="1">
      <alignment horizontal="left" vertical="top" wrapText="1"/>
    </xf>
    <xf numFmtId="0" fontId="0" fillId="0" borderId="0" xfId="0" applyFill="1" applyBorder="1" applyAlignment="1">
      <alignment horizontal="left" vertical="top" wrapText="1"/>
    </xf>
    <xf numFmtId="0" fontId="0" fillId="0" borderId="0" xfId="0" applyFill="1" applyBorder="1" applyAlignment="1"/>
    <xf numFmtId="0" fontId="12" fillId="0" borderId="0" xfId="0" applyFont="1" applyFill="1" applyBorder="1" applyAlignment="1">
      <alignment horizontal="left" vertical="top" wrapText="1"/>
    </xf>
    <xf numFmtId="0" fontId="5" fillId="0" borderId="0" xfId="0" applyFont="1" applyAlignment="1">
      <alignment horizontal="left" vertical="top" wrapText="1"/>
    </xf>
    <xf numFmtId="0" fontId="17" fillId="2" borderId="1" xfId="0" applyFont="1" applyFill="1" applyBorder="1" applyAlignment="1"/>
    <xf numFmtId="0" fontId="12" fillId="0" borderId="0" xfId="0" applyFont="1" applyFill="1" applyBorder="1" applyAlignment="1">
      <alignment vertical="top" wrapText="1"/>
    </xf>
    <xf numFmtId="0" fontId="0" fillId="0" borderId="2" xfId="0" applyBorder="1" applyAlignment="1"/>
    <xf numFmtId="0" fontId="4" fillId="0" borderId="0" xfId="0" applyFont="1" applyAlignment="1">
      <alignment vertical="top" wrapText="1"/>
    </xf>
    <xf numFmtId="0" fontId="5" fillId="0" borderId="0" xfId="0" applyFont="1" applyBorder="1" applyAlignment="1">
      <alignment horizontal="left" vertical="top" wrapText="1"/>
    </xf>
    <xf numFmtId="0" fontId="0" fillId="0" borderId="0" xfId="0" applyBorder="1" applyAlignment="1">
      <alignment horizontal="left" vertical="top" wrapText="1"/>
    </xf>
    <xf numFmtId="0" fontId="0" fillId="0" borderId="1" xfId="0" applyBorder="1" applyAlignment="1"/>
    <xf numFmtId="0" fontId="0" fillId="0" borderId="1" xfId="0" applyBorder="1" applyAlignment="1">
      <alignment horizontal="left" vertical="top"/>
    </xf>
    <xf numFmtId="0" fontId="0" fillId="0" borderId="1" xfId="0" applyFill="1" applyBorder="1" applyAlignment="1">
      <alignment horizontal="left" vertical="top" wrapText="1"/>
    </xf>
    <xf numFmtId="0" fontId="0" fillId="0" borderId="0" xfId="0" applyAlignment="1">
      <alignment horizontal="left" vertical="top"/>
    </xf>
    <xf numFmtId="0" fontId="8" fillId="0" borderId="0" xfId="0" applyFont="1" applyAlignment="1">
      <alignment horizontal="left" vertical="top"/>
    </xf>
    <xf numFmtId="0" fontId="5" fillId="0" borderId="0" xfId="0" applyFont="1" applyAlignment="1">
      <alignment horizontal="left" vertical="top"/>
    </xf>
    <xf numFmtId="0" fontId="0" fillId="0" borderId="0" xfId="0" applyAlignment="1">
      <alignment wrapText="1"/>
    </xf>
    <xf numFmtId="0" fontId="5" fillId="0" borderId="1" xfId="0" applyFont="1" applyBorder="1" applyAlignment="1">
      <alignment horizontal="center" vertical="center" wrapText="1"/>
    </xf>
    <xf numFmtId="0" fontId="36" fillId="0" borderId="0" xfId="0" applyFont="1" applyBorder="1" applyAlignment="1"/>
    <xf numFmtId="0" fontId="0" fillId="0" borderId="6" xfId="0" applyBorder="1" applyAlignment="1">
      <alignment horizontal="left" vertical="top"/>
    </xf>
    <xf numFmtId="0" fontId="0" fillId="0" borderId="10" xfId="0" applyBorder="1" applyAlignment="1">
      <alignment horizontal="left" vertical="top" wrapText="1"/>
    </xf>
    <xf numFmtId="0" fontId="0" fillId="0" borderId="1" xfId="0" applyBorder="1"/>
    <xf numFmtId="0" fontId="0" fillId="2" borderId="6" xfId="0" applyFill="1" applyBorder="1"/>
    <xf numFmtId="0" fontId="0" fillId="0" borderId="1" xfId="0" applyBorder="1" applyAlignment="1">
      <alignment horizontal="left" vertical="center"/>
    </xf>
    <xf numFmtId="0" fontId="5" fillId="0" borderId="0" xfId="0" applyFont="1" applyFill="1" applyAlignment="1">
      <alignment wrapText="1"/>
    </xf>
    <xf numFmtId="0" fontId="0" fillId="2" borderId="1" xfId="0" applyFill="1" applyBorder="1"/>
    <xf numFmtId="0" fontId="0" fillId="0" borderId="0" xfId="0"/>
    <xf numFmtId="0" fontId="4" fillId="0" borderId="1" xfId="0" applyFont="1" applyBorder="1" applyAlignment="1">
      <alignment horizontal="center" vertical="center" wrapText="1"/>
    </xf>
    <xf numFmtId="0" fontId="4" fillId="0" borderId="0" xfId="0" applyFont="1" applyAlignment="1">
      <alignment horizontal="left" vertical="top"/>
    </xf>
    <xf numFmtId="0" fontId="4" fillId="0" borderId="0" xfId="0" applyFont="1" applyFill="1" applyAlignment="1">
      <alignment vertical="top" wrapText="1"/>
    </xf>
    <xf numFmtId="0" fontId="0" fillId="0" borderId="0" xfId="0" applyAlignment="1"/>
    <xf numFmtId="0" fontId="0" fillId="0" borderId="0" xfId="0" applyAlignment="1">
      <alignment horizontal="left" vertical="top" wrapText="1"/>
    </xf>
    <xf numFmtId="0" fontId="0" fillId="0" borderId="0" xfId="0" applyBorder="1" applyAlignment="1"/>
    <xf numFmtId="0" fontId="12" fillId="0" borderId="0" xfId="0" applyFont="1" applyAlignment="1">
      <alignment horizontal="left" vertical="top" wrapText="1"/>
    </xf>
    <xf numFmtId="0" fontId="0" fillId="0" borderId="0" xfId="0" applyAlignment="1">
      <alignment horizontal="left" vertical="top"/>
    </xf>
    <xf numFmtId="0" fontId="0" fillId="0" borderId="0" xfId="0" applyBorder="1" applyAlignment="1">
      <alignment horizontal="left" vertical="top" wrapText="1"/>
    </xf>
    <xf numFmtId="0" fontId="0" fillId="0" borderId="1" xfId="0" applyBorder="1" applyAlignment="1"/>
    <xf numFmtId="0" fontId="5" fillId="0" borderId="0" xfId="0" applyFont="1" applyAlignment="1">
      <alignment horizontal="left" vertical="top"/>
    </xf>
    <xf numFmtId="0" fontId="5" fillId="0" borderId="0" xfId="0" applyFont="1" applyFill="1" applyAlignment="1">
      <alignment wrapText="1"/>
    </xf>
    <xf numFmtId="0" fontId="0" fillId="2" borderId="1" xfId="0" applyFill="1" applyBorder="1"/>
    <xf numFmtId="0" fontId="0" fillId="0" borderId="1" xfId="0" applyBorder="1"/>
    <xf numFmtId="0" fontId="8" fillId="0" borderId="0" xfId="0" applyFont="1" applyAlignment="1">
      <alignment horizontal="left" vertical="top" wrapText="1"/>
    </xf>
    <xf numFmtId="0" fontId="4" fillId="0" borderId="1" xfId="0" applyFont="1" applyBorder="1" applyAlignment="1">
      <alignment horizontal="center" vertical="center" wrapText="1"/>
    </xf>
    <xf numFmtId="0" fontId="4" fillId="0" borderId="0" xfId="0" applyFont="1" applyAlignment="1">
      <alignment horizontal="left" vertical="top"/>
    </xf>
    <xf numFmtId="0" fontId="0" fillId="0" borderId="0" xfId="0"/>
    <xf numFmtId="0" fontId="0" fillId="0" borderId="1" xfId="0" applyBorder="1" applyAlignment="1"/>
    <xf numFmtId="17" fontId="2" fillId="0" borderId="2" xfId="0" applyNumberFormat="1" applyFont="1" applyBorder="1" applyAlignment="1">
      <alignment horizontal="left" vertical="top" wrapText="1"/>
    </xf>
    <xf numFmtId="0" fontId="0" fillId="0" borderId="1" xfId="9" applyNumberFormat="1" applyFont="1" applyFill="1" applyBorder="1" applyAlignment="1">
      <alignment horizontal="center" vertical="center"/>
    </xf>
    <xf numFmtId="9" fontId="2" fillId="0" borderId="1" xfId="0" applyNumberFormat="1" applyFont="1" applyBorder="1" applyAlignment="1">
      <alignment horizontal="right" vertical="center" wrapText="1"/>
    </xf>
    <xf numFmtId="0" fontId="21" fillId="0" borderId="1" xfId="0" applyFont="1" applyFill="1" applyBorder="1" applyAlignment="1">
      <alignment horizontal="center" vertical="center"/>
    </xf>
    <xf numFmtId="0" fontId="35" fillId="0" borderId="1" xfId="0" applyFont="1" applyBorder="1" applyAlignment="1">
      <alignment horizontal="left" vertical="top" wrapText="1"/>
    </xf>
    <xf numFmtId="0" fontId="26" fillId="0" borderId="1" xfId="3" applyBorder="1" applyAlignment="1" applyProtection="1">
      <alignment horizontal="left" vertical="top" wrapText="1"/>
    </xf>
    <xf numFmtId="0" fontId="35" fillId="0" borderId="6" xfId="0" applyFont="1" applyBorder="1" applyAlignment="1">
      <alignment horizontal="left" vertical="top" wrapText="1"/>
    </xf>
    <xf numFmtId="0" fontId="35" fillId="0" borderId="5" xfId="0" applyFont="1" applyBorder="1" applyAlignment="1">
      <alignment horizontal="left" vertical="top" wrapText="1"/>
    </xf>
    <xf numFmtId="0" fontId="3"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4" fillId="0" borderId="0" xfId="0" applyFont="1" applyBorder="1" applyAlignment="1">
      <alignment horizontal="left" vertical="center" wrapText="1"/>
    </xf>
    <xf numFmtId="0" fontId="0" fillId="0" borderId="0" xfId="0" applyBorder="1" applyAlignment="1"/>
    <xf numFmtId="0" fontId="26" fillId="0" borderId="6" xfId="3" applyBorder="1" applyAlignment="1" applyProtection="1">
      <alignment horizontal="left" vertical="top" wrapText="1"/>
    </xf>
    <xf numFmtId="0" fontId="35" fillId="0" borderId="5" xfId="3" applyFont="1" applyBorder="1" applyAlignment="1" applyProtection="1">
      <alignment horizontal="left" vertical="top" wrapText="1"/>
    </xf>
    <xf numFmtId="0" fontId="2" fillId="0" borderId="0" xfId="0" applyFont="1" applyFill="1" applyAlignment="1"/>
    <xf numFmtId="0" fontId="0" fillId="0" borderId="9" xfId="0" applyBorder="1" applyAlignment="1">
      <alignment horizontal="left" vertical="top" wrapText="1"/>
    </xf>
    <xf numFmtId="0" fontId="0" fillId="0" borderId="5" xfId="0" applyBorder="1" applyAlignment="1">
      <alignment horizontal="left" vertical="top" wrapText="1"/>
    </xf>
    <xf numFmtId="0" fontId="2"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5" fillId="0" borderId="6" xfId="0" applyFont="1" applyBorder="1" applyAlignment="1">
      <alignment horizontal="left" vertical="top"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5" fillId="0" borderId="6" xfId="0" applyFont="1" applyBorder="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xf numFmtId="0" fontId="4"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2" fillId="0" borderId="6" xfId="0" applyFont="1" applyFill="1" applyBorder="1" applyAlignment="1"/>
    <xf numFmtId="0" fontId="0" fillId="0" borderId="5" xfId="0" applyFill="1" applyBorder="1" applyAlignment="1"/>
    <xf numFmtId="0" fontId="5"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4" fillId="0" borderId="1" xfId="0" applyFont="1" applyBorder="1" applyAlignment="1">
      <alignment vertical="center"/>
    </xf>
    <xf numFmtId="0" fontId="5" fillId="0" borderId="2" xfId="0" applyFont="1" applyFill="1" applyBorder="1" applyAlignment="1">
      <alignment horizontal="left" vertical="center" wrapText="1"/>
    </xf>
    <xf numFmtId="0" fontId="4"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2" fillId="0" borderId="0" xfId="0" applyFont="1" applyAlignment="1">
      <alignment horizontal="left" vertical="top" wrapText="1"/>
    </xf>
    <xf numFmtId="0" fontId="4"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left" vertical="center" wrapText="1"/>
    </xf>
    <xf numFmtId="0" fontId="2" fillId="0" borderId="1" xfId="0" applyFont="1" applyBorder="1" applyAlignment="1">
      <alignment horizontal="left" vertical="center" wrapText="1"/>
    </xf>
    <xf numFmtId="0" fontId="0" fillId="0" borderId="0" xfId="0" applyFill="1" applyAlignment="1"/>
    <xf numFmtId="0" fontId="17" fillId="2" borderId="6" xfId="0" applyFont="1" applyFill="1" applyBorder="1" applyAlignment="1"/>
    <xf numFmtId="0" fontId="0" fillId="0" borderId="9" xfId="0" applyBorder="1" applyAlignment="1"/>
    <xf numFmtId="0" fontId="0" fillId="0" borderId="5" xfId="0" applyBorder="1" applyAlignment="1"/>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0" fillId="0" borderId="1" xfId="0" applyBorder="1" applyAlignment="1">
      <alignment horizontal="left" vertical="top"/>
    </xf>
    <xf numFmtId="0" fontId="5" fillId="0" borderId="1" xfId="0" applyFont="1" applyBorder="1" applyAlignment="1">
      <alignment horizontal="left" vertical="top" wrapText="1"/>
    </xf>
    <xf numFmtId="0" fontId="5" fillId="0" borderId="10" xfId="0" applyFont="1" applyBorder="1" applyAlignment="1">
      <alignment horizontal="left" vertical="top" wrapText="1"/>
    </xf>
    <xf numFmtId="0" fontId="5" fillId="0" borderId="15"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5" fillId="0" borderId="3" xfId="0" applyFont="1" applyBorder="1" applyAlignment="1">
      <alignment horizontal="left" vertical="top" wrapText="1"/>
    </xf>
    <xf numFmtId="0" fontId="12" fillId="0" borderId="0" xfId="0" applyFont="1" applyAlignment="1">
      <alignment horizontal="left" vertical="top" wrapText="1"/>
    </xf>
    <xf numFmtId="0" fontId="0" fillId="0" borderId="6" xfId="0" applyFill="1" applyBorder="1" applyAlignment="1"/>
    <xf numFmtId="0" fontId="0" fillId="0" borderId="9" xfId="0" applyFill="1" applyBorder="1" applyAlignment="1"/>
    <xf numFmtId="0" fontId="0" fillId="0" borderId="1" xfId="0" applyFill="1" applyBorder="1" applyAlignment="1">
      <alignment horizontal="left" vertical="top" wrapText="1"/>
    </xf>
    <xf numFmtId="0" fontId="12" fillId="0" borderId="1" xfId="0" applyFont="1" applyBorder="1" applyAlignment="1">
      <alignment horizontal="left" vertical="top" wrapText="1"/>
    </xf>
    <xf numFmtId="0" fontId="12" fillId="0" borderId="0" xfId="0" applyFont="1" applyAlignment="1">
      <alignment horizontal="left" vertical="top"/>
    </xf>
    <xf numFmtId="0" fontId="0" fillId="0" borderId="0" xfId="0" applyAlignment="1">
      <alignment horizontal="left" vertical="top"/>
    </xf>
    <xf numFmtId="0" fontId="4" fillId="0" borderId="0" xfId="0" applyFont="1" applyFill="1" applyAlignment="1">
      <alignment horizontal="left" vertical="top" wrapText="1"/>
    </xf>
    <xf numFmtId="0" fontId="5" fillId="0" borderId="0" xfId="0" applyFont="1" applyFill="1" applyAlignment="1">
      <alignment horizontal="left" vertical="top" wrapText="1"/>
    </xf>
    <xf numFmtId="0" fontId="17" fillId="2" borderId="1" xfId="0" applyFont="1" applyFill="1" applyBorder="1" applyAlignment="1"/>
    <xf numFmtId="0" fontId="0" fillId="2" borderId="1" xfId="0" applyFill="1" applyBorder="1" applyAlignment="1"/>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Alignment="1">
      <alignment wrapText="1"/>
    </xf>
    <xf numFmtId="0" fontId="4" fillId="0" borderId="0" xfId="0" applyFont="1" applyAlignment="1">
      <alignment wrapText="1"/>
    </xf>
    <xf numFmtId="0" fontId="0" fillId="0" borderId="6" xfId="0" applyBorder="1" applyAlignment="1">
      <alignment horizontal="left" vertical="top" wrapText="1"/>
    </xf>
    <xf numFmtId="0" fontId="0" fillId="0" borderId="5" xfId="0" applyBorder="1" applyAlignment="1">
      <alignment wrapText="1"/>
    </xf>
    <xf numFmtId="0" fontId="0" fillId="0" borderId="0" xfId="0" applyAlignment="1">
      <alignment horizontal="center" vertical="center"/>
    </xf>
    <xf numFmtId="0" fontId="0" fillId="0" borderId="6" xfId="0" applyBorder="1" applyAlignment="1"/>
    <xf numFmtId="0" fontId="0" fillId="0" borderId="0" xfId="0" applyBorder="1" applyAlignment="1">
      <alignment horizontal="left" vertical="top" wrapText="1"/>
    </xf>
    <xf numFmtId="0" fontId="12" fillId="0" borderId="1" xfId="0" applyFont="1" applyBorder="1" applyAlignment="1"/>
    <xf numFmtId="0" fontId="0" fillId="0" borderId="1" xfId="0" applyBorder="1" applyAlignment="1"/>
    <xf numFmtId="0" fontId="12" fillId="0" borderId="6" xfId="0" applyFont="1" applyBorder="1" applyAlignment="1"/>
    <xf numFmtId="0" fontId="2" fillId="0" borderId="2" xfId="0" applyFont="1"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4" fillId="0" borderId="0" xfId="0" applyFont="1" applyAlignment="1">
      <alignment vertical="top" wrapText="1"/>
    </xf>
    <xf numFmtId="0" fontId="4" fillId="0" borderId="2" xfId="0" applyFont="1" applyBorder="1" applyAlignment="1">
      <alignment vertical="top" wrapText="1"/>
    </xf>
    <xf numFmtId="0" fontId="0" fillId="0" borderId="2" xfId="0" applyBorder="1" applyAlignment="1">
      <alignment vertical="top" wrapText="1"/>
    </xf>
    <xf numFmtId="0" fontId="12" fillId="0" borderId="20" xfId="0" applyFont="1" applyBorder="1" applyAlignment="1"/>
    <xf numFmtId="0" fontId="0" fillId="0" borderId="20" xfId="0" applyBorder="1" applyAlignment="1"/>
    <xf numFmtId="0" fontId="0" fillId="0" borderId="15" xfId="0" applyBorder="1" applyAlignment="1">
      <alignment horizontal="left" vertical="top" wrapText="1"/>
    </xf>
    <xf numFmtId="0" fontId="16" fillId="0" borderId="0" xfId="0" applyFont="1" applyFill="1" applyAlignment="1"/>
    <xf numFmtId="0" fontId="12" fillId="0" borderId="0" xfId="0" applyFont="1" applyFill="1" applyBorder="1" applyAlignment="1">
      <alignment horizontal="left" vertical="top" wrapText="1"/>
    </xf>
    <xf numFmtId="0" fontId="18" fillId="0" borderId="0" xfId="0" applyFont="1" applyFill="1" applyAlignment="1">
      <alignment vertical="top" wrapText="1"/>
    </xf>
    <xf numFmtId="0" fontId="14" fillId="0" borderId="0" xfId="0" applyFont="1" applyFill="1" applyAlignment="1">
      <alignment vertical="top" wrapText="1"/>
    </xf>
    <xf numFmtId="0" fontId="5" fillId="0" borderId="0" xfId="0" applyFont="1" applyAlignment="1">
      <alignment horizontal="left" vertical="top" wrapText="1"/>
    </xf>
    <xf numFmtId="0" fontId="2"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7" fillId="0" borderId="0" xfId="0" applyFont="1" applyFill="1" applyBorder="1" applyAlignment="1"/>
    <xf numFmtId="0" fontId="0" fillId="0" borderId="0" xfId="0"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2" fillId="0" borderId="6" xfId="0" applyFont="1" applyBorder="1" applyAlignment="1">
      <alignment horizontal="left" vertical="top" wrapText="1"/>
    </xf>
    <xf numFmtId="0" fontId="17"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12" fillId="0" borderId="0" xfId="0" applyFont="1" applyFill="1" applyBorder="1" applyAlignment="1">
      <alignment vertical="top" wrapText="1"/>
    </xf>
    <xf numFmtId="0" fontId="0" fillId="0" borderId="10" xfId="0" applyBorder="1" applyAlignment="1">
      <alignment horizontal="left"/>
    </xf>
    <xf numFmtId="0" fontId="0" fillId="0" borderId="11" xfId="0" applyBorder="1" applyAlignment="1">
      <alignment horizontal="left"/>
    </xf>
    <xf numFmtId="0" fontId="4" fillId="0" borderId="15" xfId="0" applyFont="1" applyBorder="1" applyAlignment="1">
      <alignment horizontal="left" vertical="top" wrapText="1"/>
    </xf>
    <xf numFmtId="0" fontId="5" fillId="0" borderId="12" xfId="0" applyFont="1" applyBorder="1" applyAlignment="1">
      <alignment horizontal="left" vertical="top" wrapText="1"/>
    </xf>
    <xf numFmtId="0" fontId="0" fillId="0" borderId="12" xfId="0" applyBorder="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0" xfId="0" applyFill="1" applyBorder="1" applyAlignment="1">
      <alignment horizontal="left" vertical="top" wrapText="1"/>
    </xf>
    <xf numFmtId="0" fontId="16" fillId="0" borderId="0" xfId="0" applyFont="1" applyFill="1" applyBorder="1" applyAlignment="1"/>
    <xf numFmtId="0" fontId="12" fillId="0" borderId="7" xfId="0" applyFont="1" applyFill="1" applyBorder="1" applyAlignment="1"/>
    <xf numFmtId="0" fontId="0" fillId="0" borderId="14" xfId="0" applyFill="1" applyBorder="1" applyAlignment="1"/>
    <xf numFmtId="0" fontId="2"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8" fillId="0" borderId="0" xfId="0" applyFont="1" applyAlignment="1">
      <alignment horizontal="left" vertical="top"/>
    </xf>
    <xf numFmtId="0" fontId="2" fillId="0" borderId="0" xfId="0" applyFont="1" applyAlignment="1">
      <alignment vertical="top" wrapText="1"/>
    </xf>
    <xf numFmtId="0" fontId="5" fillId="0" borderId="0" xfId="0" applyFont="1" applyAlignment="1">
      <alignment vertical="top" wrapText="1"/>
    </xf>
    <xf numFmtId="0" fontId="5" fillId="0" borderId="2" xfId="0" applyFont="1" applyBorder="1" applyAlignment="1">
      <alignment horizontal="left" vertical="top"/>
    </xf>
    <xf numFmtId="0" fontId="5" fillId="0" borderId="0" xfId="0" applyFont="1" applyAlignment="1">
      <alignment horizontal="left" vertical="top"/>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1" fillId="0" borderId="4" xfId="0" applyFont="1" applyBorder="1" applyAlignment="1">
      <alignment wrapText="1"/>
    </xf>
    <xf numFmtId="0" fontId="21" fillId="0" borderId="8" xfId="0" applyFont="1" applyBorder="1" applyAlignment="1">
      <alignment wrapText="1"/>
    </xf>
    <xf numFmtId="0" fontId="4" fillId="0" borderId="0" xfId="0" applyFont="1" applyAlignment="1">
      <alignment horizontal="left" vertical="top" wrapText="1"/>
    </xf>
    <xf numFmtId="0" fontId="0" fillId="0" borderId="0" xfId="0" applyAlignment="1">
      <alignment wrapText="1"/>
    </xf>
    <xf numFmtId="0" fontId="0" fillId="0" borderId="4" xfId="0" applyBorder="1" applyAlignment="1">
      <alignment horizontal="left" vertical="top"/>
    </xf>
    <xf numFmtId="49" fontId="5" fillId="0" borderId="6"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2" fillId="0" borderId="6" xfId="7" applyFont="1" applyBorder="1" applyAlignment="1">
      <alignment horizontal="left" vertical="top" wrapText="1"/>
    </xf>
    <xf numFmtId="0" fontId="2" fillId="0" borderId="5" xfId="7" applyFont="1" applyBorder="1" applyAlignment="1">
      <alignment horizontal="left" vertical="top" wrapText="1"/>
    </xf>
    <xf numFmtId="0" fontId="5" fillId="0" borderId="1" xfId="0" applyFont="1" applyBorder="1" applyAlignment="1">
      <alignment horizontal="center" vertical="center" wrapText="1"/>
    </xf>
    <xf numFmtId="0" fontId="4" fillId="0" borderId="2" xfId="0" applyFont="1" applyBorder="1" applyAlignment="1">
      <alignment horizontal="left" vertical="top" wrapText="1"/>
    </xf>
    <xf numFmtId="0" fontId="5" fillId="0" borderId="2" xfId="0" applyFont="1" applyBorder="1" applyAlignment="1">
      <alignment wrapText="1"/>
    </xf>
    <xf numFmtId="0" fontId="5" fillId="0" borderId="0" xfId="0" applyFont="1" applyBorder="1" applyAlignment="1">
      <alignment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2" fillId="0" borderId="2" xfId="0" applyFont="1" applyFill="1" applyBorder="1" applyAlignment="1">
      <alignment horizontal="left" vertical="top" wrapText="1"/>
    </xf>
    <xf numFmtId="0" fontId="5" fillId="0" borderId="2" xfId="0" applyFont="1" applyFill="1" applyBorder="1" applyAlignment="1">
      <alignment horizontal="left" vertical="top" wrapText="1"/>
    </xf>
    <xf numFmtId="0" fontId="0" fillId="0" borderId="2" xfId="0" applyFill="1" applyBorder="1" applyAlignment="1">
      <alignment wrapText="1"/>
    </xf>
    <xf numFmtId="0" fontId="36" fillId="0" borderId="2" xfId="0" applyFont="1" applyBorder="1" applyAlignment="1">
      <alignment horizontal="left" vertical="top" wrapText="1"/>
    </xf>
    <xf numFmtId="0" fontId="36" fillId="0" borderId="2" xfId="0" applyFont="1" applyFill="1" applyBorder="1" applyAlignment="1">
      <alignment horizontal="left" vertical="top" wrapText="1"/>
    </xf>
    <xf numFmtId="0" fontId="36" fillId="3" borderId="1" xfId="0" applyFont="1" applyFill="1" applyBorder="1" applyAlignment="1">
      <alignment horizontal="left" vertical="top" wrapText="1"/>
    </xf>
    <xf numFmtId="0" fontId="38" fillId="2" borderId="6" xfId="0" applyFont="1" applyFill="1" applyBorder="1" applyAlignment="1"/>
    <xf numFmtId="0" fontId="36" fillId="0" borderId="5" xfId="0" applyFont="1" applyBorder="1" applyAlignment="1"/>
    <xf numFmtId="0" fontId="36" fillId="0" borderId="6" xfId="0" applyFont="1" applyFill="1" applyBorder="1" applyAlignment="1">
      <alignment horizontal="left" vertical="top" wrapText="1"/>
    </xf>
    <xf numFmtId="0" fontId="36" fillId="0" borderId="5" xfId="0" applyFont="1" applyFill="1" applyBorder="1" applyAlignment="1">
      <alignment horizontal="left" vertical="top" wrapText="1"/>
    </xf>
    <xf numFmtId="0" fontId="36" fillId="0" borderId="0" xfId="0" applyFont="1" applyBorder="1" applyAlignment="1"/>
    <xf numFmtId="0" fontId="38" fillId="0" borderId="0" xfId="0" applyFont="1" applyAlignment="1">
      <alignment horizontal="left" vertical="top" wrapText="1"/>
    </xf>
    <xf numFmtId="0" fontId="36" fillId="0" borderId="0" xfId="0" applyFont="1" applyAlignment="1">
      <alignment horizontal="left" vertical="top" wrapText="1"/>
    </xf>
    <xf numFmtId="0" fontId="36" fillId="0" borderId="6" xfId="0" applyFont="1" applyBorder="1" applyAlignment="1">
      <alignment horizontal="left" vertical="top" wrapText="1"/>
    </xf>
    <xf numFmtId="0" fontId="36" fillId="0" borderId="5" xfId="0" applyFont="1" applyBorder="1" applyAlignment="1">
      <alignment horizontal="left" vertical="top" wrapText="1"/>
    </xf>
    <xf numFmtId="0" fontId="36" fillId="0" borderId="10" xfId="0" applyFont="1" applyBorder="1" applyAlignment="1">
      <alignment horizontal="left" vertical="top" wrapText="1"/>
    </xf>
    <xf numFmtId="0" fontId="36" fillId="0" borderId="15" xfId="0" applyFont="1" applyBorder="1" applyAlignment="1">
      <alignment horizontal="left" vertical="top" wrapText="1"/>
    </xf>
    <xf numFmtId="0" fontId="36" fillId="0" borderId="11" xfId="0" applyFont="1" applyBorder="1" applyAlignment="1">
      <alignment horizontal="left" vertical="top" wrapText="1"/>
    </xf>
    <xf numFmtId="0" fontId="36" fillId="0" borderId="4" xfId="0" applyFont="1" applyBorder="1" applyAlignment="1">
      <alignment horizontal="left" vertical="top" wrapText="1"/>
    </xf>
    <xf numFmtId="0" fontId="36" fillId="0" borderId="8" xfId="0" applyFont="1" applyBorder="1" applyAlignment="1">
      <alignment horizontal="left" vertical="top" wrapText="1"/>
    </xf>
    <xf numFmtId="0" fontId="2" fillId="0" borderId="7" xfId="0" applyFont="1" applyBorder="1" applyAlignment="1">
      <alignment horizontal="left" vertical="top" wrapText="1"/>
    </xf>
    <xf numFmtId="0" fontId="13" fillId="0" borderId="0" xfId="0" applyFont="1" applyFill="1" applyAlignment="1">
      <alignment wrapText="1"/>
    </xf>
    <xf numFmtId="0" fontId="0" fillId="0" borderId="0" xfId="0" applyFill="1" applyAlignment="1">
      <alignment wrapText="1"/>
    </xf>
    <xf numFmtId="0" fontId="17" fillId="0" borderId="0" xfId="0" applyFont="1" applyFill="1" applyAlignment="1">
      <alignment wrapText="1"/>
    </xf>
    <xf numFmtId="0" fontId="5"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0" fillId="0" borderId="6" xfId="0" applyBorder="1" applyAlignment="1">
      <alignment horizontal="left" vertical="top"/>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6" xfId="0" applyFill="1" applyBorder="1" applyAlignment="1">
      <alignment horizontal="left" vertical="top"/>
    </xf>
    <xf numFmtId="0" fontId="0" fillId="0" borderId="1" xfId="0" applyBorder="1"/>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0" fontId="0" fillId="0" borderId="6" xfId="0" applyFill="1" applyBorder="1" applyAlignment="1">
      <alignment horizontal="left" vertical="top" wrapText="1"/>
    </xf>
    <xf numFmtId="0" fontId="0" fillId="0" borderId="9" xfId="0" applyFill="1" applyBorder="1" applyAlignment="1">
      <alignment horizontal="left" vertical="top" wrapText="1"/>
    </xf>
    <xf numFmtId="0" fontId="0" fillId="0" borderId="5" xfId="0" applyFill="1" applyBorder="1" applyAlignment="1">
      <alignment horizontal="left" vertical="top" wrapText="1"/>
    </xf>
    <xf numFmtId="0" fontId="23" fillId="0" borderId="6" xfId="0" applyFont="1" applyBorder="1" applyAlignment="1">
      <alignment horizontal="left" vertical="top" wrapText="1"/>
    </xf>
    <xf numFmtId="0" fontId="23" fillId="0" borderId="9" xfId="0" applyFont="1" applyBorder="1" applyAlignment="1">
      <alignment horizontal="left" vertical="top" wrapText="1"/>
    </xf>
    <xf numFmtId="0" fontId="23" fillId="0" borderId="5" xfId="0" applyFont="1" applyBorder="1" applyAlignment="1">
      <alignment horizontal="left" vertical="top" wrapText="1"/>
    </xf>
    <xf numFmtId="0" fontId="11" fillId="2" borderId="6" xfId="0" applyFont="1" applyFill="1" applyBorder="1"/>
    <xf numFmtId="0" fontId="11" fillId="2" borderId="9" xfId="0" applyFont="1" applyFill="1" applyBorder="1"/>
    <xf numFmtId="0" fontId="11" fillId="2" borderId="5" xfId="0" applyFont="1" applyFill="1" applyBorder="1"/>
    <xf numFmtId="0" fontId="3" fillId="6" borderId="0" xfId="0" applyFont="1" applyFill="1" applyAlignment="1">
      <alignment horizontal="center" vertical="center"/>
    </xf>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2"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5"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8" fillId="0" borderId="0" xfId="0" applyFont="1" applyAlignment="1">
      <alignment horizontal="left" vertical="top" wrapText="1"/>
    </xf>
    <xf numFmtId="0" fontId="5" fillId="0" borderId="0" xfId="0" applyFont="1" applyFill="1" applyAlignment="1">
      <alignment horizontal="left" vertical="top"/>
    </xf>
    <xf numFmtId="0" fontId="21" fillId="0" borderId="1" xfId="0" applyFont="1" applyFill="1" applyBorder="1" applyAlignment="1">
      <alignment vertical="top" wrapText="1"/>
    </xf>
    <xf numFmtId="0" fontId="25" fillId="0" borderId="0" xfId="0" applyFont="1" applyFill="1" applyAlignment="1">
      <alignment horizontal="left" vertical="top" wrapText="1"/>
    </xf>
    <xf numFmtId="0" fontId="21" fillId="0" borderId="0" xfId="0" applyFont="1" applyFill="1" applyAlignment="1">
      <alignment horizontal="left" vertical="top" wrapText="1"/>
    </xf>
    <xf numFmtId="0" fontId="25" fillId="0" borderId="0" xfId="0" applyFont="1" applyAlignment="1">
      <alignment horizontal="left" vertical="top" wrapText="1"/>
    </xf>
    <xf numFmtId="0" fontId="21" fillId="0" borderId="0" xfId="0" applyFont="1" applyAlignment="1">
      <alignment horizontal="left" vertical="top" wrapText="1"/>
    </xf>
    <xf numFmtId="0" fontId="4"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horizontal="center" vertical="center" wrapText="1"/>
    </xf>
    <xf numFmtId="0" fontId="23" fillId="0" borderId="0" xfId="0" applyFont="1" applyAlignment="1">
      <alignment horizontal="left" vertical="top" wrapText="1"/>
    </xf>
    <xf numFmtId="0" fontId="4" fillId="0" borderId="0" xfId="0" applyFont="1" applyAlignment="1">
      <alignment horizontal="left" vertical="top"/>
    </xf>
    <xf numFmtId="0" fontId="2" fillId="0" borderId="1" xfId="0" applyFont="1" applyBorder="1" applyAlignment="1">
      <alignment vertical="top"/>
    </xf>
    <xf numFmtId="0" fontId="5" fillId="0" borderId="1" xfId="0" applyFont="1" applyBorder="1" applyAlignment="1">
      <alignment vertical="top"/>
    </xf>
    <xf numFmtId="0" fontId="38" fillId="0" borderId="6" xfId="0" applyFont="1" applyBorder="1" applyAlignment="1"/>
    <xf numFmtId="0" fontId="38" fillId="0" borderId="9" xfId="0" applyFont="1" applyBorder="1" applyAlignment="1"/>
    <xf numFmtId="0" fontId="38" fillId="0" borderId="5" xfId="0" applyFont="1" applyBorder="1" applyAlignment="1"/>
    <xf numFmtId="0" fontId="0" fillId="0" borderId="0" xfId="0"/>
    <xf numFmtId="0" fontId="4" fillId="0" borderId="0" xfId="0" applyFont="1" applyAlignment="1">
      <alignment horizontal="center" vertical="center"/>
    </xf>
    <xf numFmtId="0" fontId="4" fillId="0" borderId="2" xfId="0" applyFont="1" applyBorder="1" applyAlignment="1">
      <alignment horizontal="center" vertical="center"/>
    </xf>
    <xf numFmtId="0" fontId="0" fillId="0" borderId="2" xfId="0" applyBorder="1" applyAlignment="1">
      <alignment vertical="top"/>
    </xf>
    <xf numFmtId="0" fontId="36" fillId="0" borderId="0" xfId="0" applyFont="1" applyFill="1" applyAlignment="1"/>
    <xf numFmtId="0" fontId="3" fillId="11" borderId="0" xfId="0" applyFont="1" applyFill="1" applyAlignment="1">
      <alignment horizontal="center" vertical="center"/>
    </xf>
    <xf numFmtId="0" fontId="3" fillId="9" borderId="0" xfId="0" applyFont="1" applyFill="1" applyAlignment="1">
      <alignment horizontal="center" vertical="center"/>
    </xf>
    <xf numFmtId="0" fontId="3" fillId="10" borderId="0" xfId="0" applyFont="1" applyFill="1" applyAlignment="1">
      <alignment horizontal="center" vertical="center"/>
    </xf>
    <xf numFmtId="0" fontId="36" fillId="0" borderId="0" xfId="0" applyFont="1" applyAlignment="1"/>
    <xf numFmtId="0" fontId="3" fillId="8" borderId="0" xfId="0" applyFont="1" applyFill="1" applyAlignment="1">
      <alignment horizontal="center" vertical="center"/>
    </xf>
    <xf numFmtId="0" fontId="3" fillId="12" borderId="0" xfId="0" applyFont="1" applyFill="1" applyAlignment="1">
      <alignment horizontal="center" vertical="center"/>
    </xf>
    <xf numFmtId="0" fontId="2" fillId="0" borderId="1" xfId="7" applyFont="1" applyBorder="1" applyAlignment="1">
      <alignment horizontal="left" vertical="top" wrapText="1"/>
    </xf>
    <xf numFmtId="0" fontId="2" fillId="0" borderId="0" xfId="7" applyFill="1" applyAlignment="1"/>
    <xf numFmtId="0" fontId="2" fillId="0" borderId="3" xfId="7" applyFont="1" applyBorder="1" applyAlignment="1">
      <alignment horizontal="left" vertical="top" wrapText="1"/>
    </xf>
    <xf numFmtId="0" fontId="2" fillId="0" borderId="10" xfId="7" applyFont="1" applyBorder="1" applyAlignment="1">
      <alignment horizontal="left" vertical="top" wrapText="1"/>
    </xf>
    <xf numFmtId="0" fontId="2" fillId="0" borderId="15" xfId="7" applyFont="1" applyBorder="1" applyAlignment="1">
      <alignment horizontal="left" vertical="top" wrapText="1"/>
    </xf>
    <xf numFmtId="0" fontId="2" fillId="0" borderId="15" xfId="7" applyBorder="1" applyAlignment="1"/>
    <xf numFmtId="0" fontId="2" fillId="0" borderId="11" xfId="7" applyBorder="1" applyAlignment="1"/>
    <xf numFmtId="0" fontId="2" fillId="0" borderId="4" xfId="7" applyBorder="1" applyAlignment="1"/>
    <xf numFmtId="0" fontId="2" fillId="0" borderId="2" xfId="7" applyBorder="1" applyAlignment="1"/>
    <xf numFmtId="0" fontId="2" fillId="0" borderId="8" xfId="7" applyBorder="1" applyAlignment="1"/>
    <xf numFmtId="0" fontId="17" fillId="2" borderId="6" xfId="7" applyFont="1" applyFill="1" applyBorder="1" applyAlignment="1"/>
    <xf numFmtId="0" fontId="2" fillId="0" borderId="9" xfId="7" applyBorder="1" applyAlignment="1"/>
    <xf numFmtId="0" fontId="2" fillId="0" borderId="5" xfId="7" applyBorder="1" applyAlignment="1"/>
    <xf numFmtId="0" fontId="2" fillId="0" borderId="9" xfId="7" applyFont="1" applyBorder="1" applyAlignment="1">
      <alignment horizontal="left" vertical="top" wrapText="1"/>
    </xf>
    <xf numFmtId="0" fontId="2" fillId="0" borderId="15" xfId="7" applyBorder="1" applyAlignment="1">
      <alignment horizontal="left" vertical="top" wrapText="1"/>
    </xf>
    <xf numFmtId="0" fontId="4" fillId="0" borderId="15" xfId="7" applyFont="1" applyBorder="1" applyAlignment="1">
      <alignment horizontal="left" vertical="top" wrapText="1"/>
    </xf>
    <xf numFmtId="0" fontId="16" fillId="0" borderId="0" xfId="7" applyFont="1" applyFill="1" applyBorder="1" applyAlignment="1"/>
    <xf numFmtId="0" fontId="2" fillId="0" borderId="0" xfId="7" applyFill="1" applyBorder="1" applyAlignment="1"/>
    <xf numFmtId="0" fontId="12" fillId="0" borderId="7" xfId="7" applyFont="1" applyFill="1" applyBorder="1" applyAlignment="1"/>
    <xf numFmtId="0" fontId="2" fillId="0" borderId="14" xfId="7" applyFill="1" applyBorder="1" applyAlignment="1"/>
    <xf numFmtId="0" fontId="2" fillId="0" borderId="1" xfId="7" applyBorder="1" applyAlignment="1">
      <alignment horizontal="left" vertical="top"/>
    </xf>
    <xf numFmtId="0" fontId="2" fillId="0" borderId="10" xfId="7" applyBorder="1" applyAlignment="1">
      <alignment horizontal="left"/>
    </xf>
    <xf numFmtId="0" fontId="2" fillId="0" borderId="11" xfId="7" applyBorder="1" applyAlignment="1">
      <alignment horizontal="left"/>
    </xf>
    <xf numFmtId="0" fontId="2" fillId="0" borderId="12" xfId="7" applyFont="1" applyBorder="1" applyAlignment="1">
      <alignment horizontal="left" vertical="top" wrapText="1"/>
    </xf>
    <xf numFmtId="0" fontId="2" fillId="0" borderId="12" xfId="7" applyBorder="1" applyAlignment="1">
      <alignment horizontal="left" vertical="top" wrapText="1"/>
    </xf>
    <xf numFmtId="0" fontId="12" fillId="0" borderId="1" xfId="7" applyFont="1" applyBorder="1" applyAlignment="1">
      <alignment horizontal="left" vertical="top" wrapText="1"/>
    </xf>
    <xf numFmtId="0" fontId="2" fillId="0" borderId="1" xfId="7" applyBorder="1" applyAlignment="1">
      <alignment horizontal="left" vertical="top" wrapText="1"/>
    </xf>
    <xf numFmtId="0" fontId="2" fillId="0" borderId="0" xfId="7" applyFill="1" applyBorder="1" applyAlignment="1">
      <alignment horizontal="left" vertical="top" wrapText="1"/>
    </xf>
    <xf numFmtId="0" fontId="4" fillId="0" borderId="6" xfId="7" applyFont="1" applyBorder="1" applyAlignment="1">
      <alignment horizontal="left" vertical="top" wrapText="1"/>
    </xf>
    <xf numFmtId="0" fontId="4" fillId="0" borderId="9" xfId="7" applyFont="1" applyBorder="1" applyAlignment="1">
      <alignment horizontal="left" vertical="top" wrapText="1"/>
    </xf>
    <xf numFmtId="0" fontId="4" fillId="0" borderId="5" xfId="7" applyFont="1" applyBorder="1" applyAlignment="1">
      <alignment horizontal="left" vertical="top" wrapText="1"/>
    </xf>
    <xf numFmtId="0" fontId="2" fillId="0" borderId="1" xfId="7" applyFill="1" applyBorder="1" applyAlignment="1">
      <alignment horizontal="left" vertical="top" wrapText="1"/>
    </xf>
    <xf numFmtId="0" fontId="2" fillId="0" borderId="6" xfId="7" applyBorder="1" applyAlignment="1">
      <alignment horizontal="left" vertical="top" wrapText="1"/>
    </xf>
    <xf numFmtId="0" fontId="2" fillId="0" borderId="9" xfId="7" applyBorder="1" applyAlignment="1">
      <alignment horizontal="left" vertical="top" wrapText="1"/>
    </xf>
    <xf numFmtId="0" fontId="2" fillId="0" borderId="5" xfId="7" applyBorder="1" applyAlignment="1">
      <alignment wrapText="1"/>
    </xf>
    <xf numFmtId="0" fontId="12" fillId="0" borderId="0" xfId="7" applyFont="1" applyAlignment="1">
      <alignment horizontal="left" vertical="top" wrapText="1"/>
    </xf>
    <xf numFmtId="0" fontId="2" fillId="0" borderId="0" xfId="7" applyAlignment="1">
      <alignment horizontal="left" vertical="top" wrapText="1"/>
    </xf>
    <xf numFmtId="0" fontId="12" fillId="0" borderId="0" xfId="7" applyFont="1" applyAlignment="1">
      <alignment horizontal="left" vertical="top"/>
    </xf>
    <xf numFmtId="0" fontId="2" fillId="0" borderId="0" xfId="7" applyAlignment="1">
      <alignment horizontal="left" vertical="top"/>
    </xf>
    <xf numFmtId="0" fontId="2" fillId="0" borderId="0" xfId="7" applyFont="1" applyAlignment="1">
      <alignment horizontal="left" vertical="top" wrapText="1"/>
    </xf>
    <xf numFmtId="0" fontId="2" fillId="0" borderId="4" xfId="7" applyBorder="1" applyAlignment="1">
      <alignment horizontal="left" vertical="top" wrapText="1"/>
    </xf>
    <xf numFmtId="0" fontId="2" fillId="0" borderId="2" xfId="7" applyBorder="1" applyAlignment="1">
      <alignment horizontal="left" vertical="top"/>
    </xf>
    <xf numFmtId="0" fontId="2" fillId="0" borderId="8" xfId="7" applyBorder="1" applyAlignment="1">
      <alignment horizontal="left" vertical="top"/>
    </xf>
    <xf numFmtId="0" fontId="18" fillId="0" borderId="0" xfId="7" applyFont="1" applyFill="1" applyAlignment="1">
      <alignment vertical="top" wrapText="1"/>
    </xf>
    <xf numFmtId="0" fontId="14" fillId="0" borderId="0" xfId="7" applyFont="1" applyFill="1" applyAlignment="1">
      <alignment vertical="top" wrapText="1"/>
    </xf>
    <xf numFmtId="0" fontId="2" fillId="0" borderId="6" xfId="7" applyFill="1" applyBorder="1" applyAlignment="1"/>
    <xf numFmtId="0" fontId="2" fillId="0" borderId="9" xfId="7" applyFill="1" applyBorder="1" applyAlignment="1"/>
    <xf numFmtId="0" fontId="2" fillId="0" borderId="5" xfId="7" applyFill="1" applyBorder="1" applyAlignment="1"/>
    <xf numFmtId="0" fontId="4" fillId="0" borderId="0" xfId="7" applyFont="1" applyFill="1" applyAlignment="1">
      <alignment horizontal="left" vertical="top" wrapText="1"/>
    </xf>
    <xf numFmtId="0" fontId="2" fillId="0" borderId="0" xfId="7" applyFont="1" applyFill="1" applyAlignment="1">
      <alignment horizontal="left" vertical="top" wrapText="1"/>
    </xf>
    <xf numFmtId="0" fontId="12" fillId="0" borderId="0" xfId="7" applyFont="1" applyFill="1" applyBorder="1" applyAlignment="1">
      <alignment horizontal="left" vertical="top" wrapText="1"/>
    </xf>
    <xf numFmtId="0" fontId="17" fillId="0" borderId="0" xfId="7" applyFont="1" applyFill="1" applyBorder="1" applyAlignment="1"/>
    <xf numFmtId="0" fontId="2" fillId="0" borderId="11" xfId="7" applyBorder="1" applyAlignment="1">
      <alignment horizontal="left" vertical="top"/>
    </xf>
    <xf numFmtId="0" fontId="12" fillId="0" borderId="6" xfId="7" applyFont="1" applyBorder="1" applyAlignment="1">
      <alignment horizontal="left" vertical="top" wrapText="1"/>
    </xf>
    <xf numFmtId="0" fontId="2" fillId="0" borderId="5" xfId="7" applyBorder="1" applyAlignment="1">
      <alignment horizontal="left" vertical="top" wrapText="1"/>
    </xf>
    <xf numFmtId="0" fontId="2" fillId="0" borderId="11" xfId="7" applyFont="1" applyBorder="1" applyAlignment="1">
      <alignment wrapText="1"/>
    </xf>
    <xf numFmtId="0" fontId="2" fillId="0" borderId="3" xfId="7" applyBorder="1" applyAlignment="1">
      <alignment wrapText="1"/>
    </xf>
    <xf numFmtId="0" fontId="2" fillId="0" borderId="10" xfId="7" applyBorder="1" applyAlignment="1">
      <alignment wrapText="1"/>
    </xf>
    <xf numFmtId="0" fontId="17" fillId="0" borderId="6" xfId="7" applyFont="1" applyBorder="1" applyAlignment="1">
      <alignment horizontal="center" vertical="top" wrapText="1"/>
    </xf>
    <xf numFmtId="0" fontId="2" fillId="0" borderId="9" xfId="7" applyBorder="1" applyAlignment="1">
      <alignment horizontal="center" vertical="top" wrapText="1"/>
    </xf>
    <xf numFmtId="0" fontId="2" fillId="0" borderId="9" xfId="7" applyBorder="1" applyAlignment="1">
      <alignment wrapText="1"/>
    </xf>
    <xf numFmtId="0" fontId="12" fillId="0" borderId="0" xfId="7" applyFont="1" applyFill="1" applyBorder="1" applyAlignment="1">
      <alignment vertical="top" wrapText="1"/>
    </xf>
    <xf numFmtId="0" fontId="12" fillId="0" borderId="20" xfId="7" applyFont="1" applyBorder="1" applyAlignment="1"/>
    <xf numFmtId="0" fontId="2" fillId="0" borderId="20" xfId="7" applyBorder="1" applyAlignment="1"/>
    <xf numFmtId="0" fontId="4" fillId="0" borderId="2" xfId="7" applyFont="1" applyBorder="1" applyAlignment="1">
      <alignment vertical="top" wrapText="1"/>
    </xf>
    <xf numFmtId="0" fontId="2" fillId="0" borderId="2" xfId="7" applyBorder="1" applyAlignment="1">
      <alignment vertical="top" wrapText="1"/>
    </xf>
    <xf numFmtId="0" fontId="17" fillId="2" borderId="1" xfId="7" applyFont="1" applyFill="1" applyBorder="1" applyAlignment="1"/>
    <xf numFmtId="0" fontId="2" fillId="2" borderId="1" xfId="7" applyFill="1" applyBorder="1" applyAlignment="1"/>
    <xf numFmtId="0" fontId="4" fillId="0" borderId="0" xfId="7" applyFont="1" applyBorder="1" applyAlignment="1">
      <alignment horizontal="left" vertical="top" wrapText="1"/>
    </xf>
    <xf numFmtId="0" fontId="2" fillId="0" borderId="0" xfId="7" applyFont="1" applyBorder="1" applyAlignment="1">
      <alignment horizontal="left" vertical="top" wrapText="1"/>
    </xf>
    <xf numFmtId="0" fontId="2" fillId="0" borderId="0" xfId="7" applyAlignment="1"/>
    <xf numFmtId="0" fontId="2" fillId="0" borderId="0" xfId="7" applyFont="1" applyAlignment="1">
      <alignment wrapText="1"/>
    </xf>
    <xf numFmtId="0" fontId="4" fillId="0" borderId="0" xfId="7" applyFont="1" applyAlignment="1">
      <alignment wrapText="1"/>
    </xf>
    <xf numFmtId="0" fontId="12" fillId="0" borderId="1" xfId="7" applyFont="1" applyBorder="1" applyAlignment="1"/>
    <xf numFmtId="0" fontId="2" fillId="0" borderId="1" xfId="7" applyBorder="1" applyAlignment="1"/>
    <xf numFmtId="0" fontId="16" fillId="0" borderId="0" xfId="7" applyFont="1" applyFill="1" applyAlignment="1"/>
    <xf numFmtId="0" fontId="4" fillId="0" borderId="0" xfId="7" applyFont="1" applyAlignment="1">
      <alignment vertical="top" wrapText="1"/>
    </xf>
    <xf numFmtId="0" fontId="2" fillId="0" borderId="1" xfId="7" applyFill="1" applyBorder="1" applyAlignment="1"/>
    <xf numFmtId="0" fontId="2" fillId="0" borderId="6" xfId="7" applyBorder="1" applyAlignment="1"/>
    <xf numFmtId="0" fontId="12" fillId="0" borderId="6" xfId="7" applyFont="1" applyBorder="1" applyAlignment="1"/>
    <xf numFmtId="0" fontId="2" fillId="0" borderId="0" xfId="7" applyBorder="1" applyAlignment="1">
      <alignment horizontal="left" vertical="top" wrapText="1"/>
    </xf>
    <xf numFmtId="0" fontId="3" fillId="9" borderId="0" xfId="7" applyFont="1" applyFill="1" applyAlignment="1">
      <alignment horizontal="center" vertical="center"/>
    </xf>
    <xf numFmtId="0" fontId="2" fillId="9" borderId="0" xfId="7" applyFill="1" applyAlignment="1">
      <alignment horizontal="center" vertical="center"/>
    </xf>
    <xf numFmtId="0" fontId="2" fillId="0" borderId="6" xfId="7" applyFill="1" applyBorder="1" applyAlignment="1" applyProtection="1">
      <protection locked="0"/>
    </xf>
    <xf numFmtId="0" fontId="2" fillId="0" borderId="9" xfId="7" applyFill="1" applyBorder="1" applyAlignment="1" applyProtection="1">
      <protection locked="0"/>
    </xf>
    <xf numFmtId="0" fontId="2" fillId="0" borderId="5" xfId="7" applyFill="1" applyBorder="1" applyAlignment="1" applyProtection="1">
      <protection locked="0"/>
    </xf>
    <xf numFmtId="0" fontId="17" fillId="2" borderId="9" xfId="0" applyFont="1" applyFill="1" applyBorder="1" applyAlignment="1"/>
    <xf numFmtId="0" fontId="17" fillId="2" borderId="5" xfId="0" applyFont="1" applyFill="1" applyBorder="1" applyAlignment="1"/>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8" fillId="0" borderId="2" xfId="0" applyFont="1" applyBorder="1" applyAlignment="1">
      <alignment horizontal="left" vertical="top"/>
    </xf>
    <xf numFmtId="0" fontId="21" fillId="0" borderId="12" xfId="0" applyFont="1" applyBorder="1" applyAlignment="1">
      <alignment wrapText="1"/>
    </xf>
    <xf numFmtId="0" fontId="21" fillId="0" borderId="1" xfId="0" applyFont="1" applyBorder="1" applyAlignment="1">
      <alignment wrapText="1"/>
    </xf>
    <xf numFmtId="0" fontId="0" fillId="11" borderId="0" xfId="0" applyFill="1" applyAlignment="1"/>
    <xf numFmtId="0" fontId="0" fillId="9" borderId="0" xfId="0" applyFill="1" applyAlignment="1"/>
    <xf numFmtId="0" fontId="13" fillId="0" borderId="0" xfId="0" applyFont="1" applyAlignment="1">
      <alignment horizontal="left" vertical="top" wrapText="1"/>
    </xf>
    <xf numFmtId="0" fontId="27" fillId="0" borderId="0" xfId="0" applyFont="1" applyAlignment="1">
      <alignment horizontal="left" vertical="top" wrapText="1"/>
    </xf>
  </cellXfs>
  <cellStyles count="12">
    <cellStyle name="Comma" xfId="1" builtinId="3"/>
    <cellStyle name="Currency" xfId="2" builtinId="4"/>
    <cellStyle name="Hyperlink" xfId="3" builtinId="8"/>
    <cellStyle name="Hyperlink 2" xfId="8"/>
    <cellStyle name="Normal" xfId="0" builtinId="0"/>
    <cellStyle name="Normal 2" xfId="5"/>
    <cellStyle name="Normal 2 2" xfId="7"/>
    <cellStyle name="Normal 3" xfId="6"/>
    <cellStyle name="Normal 4" xfId="10"/>
    <cellStyle name="Percent" xfId="4" builtinId="5"/>
    <cellStyle name="Percent 2" xfId="9"/>
    <cellStyle name="Percent 3" xfId="11"/>
  </cellStyles>
  <dxfs count="0"/>
  <tableStyles count="0" defaultTableStyle="TableStyleMedium9" defaultPivotStyle="PivotStyleLight16"/>
  <colors>
    <mruColors>
      <color rgb="FFCC99FF"/>
      <color rgb="FF9966FF"/>
      <color rgb="FFFF7C80"/>
      <color rgb="FF33CC33"/>
      <color rgb="FF99CCFF"/>
      <color rgb="FFFFFF66"/>
      <color rgb="FF00CC66"/>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Buadmissions-cas@bethel.edu" TargetMode="External"/><Relationship Id="rId2" Type="http://schemas.openxmlformats.org/officeDocument/2006/relationships/hyperlink" Target="http://www.bethel.edu/" TargetMode="External"/><Relationship Id="rId1" Type="http://schemas.openxmlformats.org/officeDocument/2006/relationships/hyperlink" Target="mailto:d-stavem@bethel.edu" TargetMode="External"/><Relationship Id="rId5" Type="http://schemas.openxmlformats.org/officeDocument/2006/relationships/printerSettings" Target="../printerSettings/printerSettings2.bin"/><Relationship Id="rId4" Type="http://schemas.openxmlformats.org/officeDocument/2006/relationships/hyperlink" Target="http://cas.bethel.edu/admissions/application-detail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65"/>
  <sheetViews>
    <sheetView tabSelected="1" topLeftCell="A23" zoomScaleNormal="100" workbookViewId="0">
      <selection activeCell="B45" sqref="B45"/>
    </sheetView>
  </sheetViews>
  <sheetFormatPr defaultRowHeight="12.75" x14ac:dyDescent="0.2"/>
  <cols>
    <col min="1" max="1" width="2.28515625" style="333" customWidth="1"/>
    <col min="2" max="2" width="46.28515625" style="330" customWidth="1"/>
    <col min="3" max="3" width="24.42578125" style="330" customWidth="1"/>
  </cols>
  <sheetData>
    <row r="1" spans="1:3" s="240" customFormat="1" ht="23.25" x14ac:dyDescent="0.35">
      <c r="A1" s="372" t="s">
        <v>1077</v>
      </c>
      <c r="B1" s="372"/>
      <c r="C1" s="326"/>
    </row>
    <row r="2" spans="1:3" s="370" customFormat="1" ht="18.75" x14ac:dyDescent="0.3">
      <c r="B2" s="373" t="s">
        <v>1008</v>
      </c>
      <c r="C2" s="371"/>
    </row>
    <row r="3" spans="1:3" s="346" customFormat="1" ht="15.75" x14ac:dyDescent="0.25">
      <c r="B3" s="322"/>
      <c r="C3" s="315"/>
    </row>
    <row r="4" spans="1:3" x14ac:dyDescent="0.2">
      <c r="B4" s="315"/>
      <c r="C4" s="331" t="s">
        <v>1009</v>
      </c>
    </row>
    <row r="5" spans="1:3" ht="4.5" customHeight="1" thickBot="1" x14ac:dyDescent="0.3">
      <c r="B5" s="327"/>
      <c r="C5" s="324"/>
    </row>
    <row r="6" spans="1:3" ht="16.5" thickBot="1" x14ac:dyDescent="0.3">
      <c r="B6" s="328" t="s">
        <v>996</v>
      </c>
      <c r="C6" s="317" t="s">
        <v>1006</v>
      </c>
    </row>
    <row r="7" spans="1:3" ht="15.75" x14ac:dyDescent="0.25">
      <c r="B7" s="322"/>
      <c r="C7" s="316"/>
    </row>
    <row r="8" spans="1:3" ht="4.5" customHeight="1" thickBot="1" x14ac:dyDescent="0.3">
      <c r="B8" s="327"/>
      <c r="C8" s="324"/>
    </row>
    <row r="9" spans="1:3" ht="16.5" thickBot="1" x14ac:dyDescent="0.3">
      <c r="B9" s="328" t="s">
        <v>997</v>
      </c>
      <c r="C9" s="317" t="s">
        <v>1006</v>
      </c>
    </row>
    <row r="10" spans="1:3" ht="16.5" thickBot="1" x14ac:dyDescent="0.3">
      <c r="B10" s="322"/>
      <c r="C10" s="319" t="s">
        <v>1010</v>
      </c>
    </row>
    <row r="11" spans="1:3" ht="16.5" thickBot="1" x14ac:dyDescent="0.3">
      <c r="B11" s="322"/>
      <c r="C11" s="320" t="s">
        <v>1011</v>
      </c>
    </row>
    <row r="12" spans="1:3" ht="16.5" thickBot="1" x14ac:dyDescent="0.3">
      <c r="B12" s="322"/>
      <c r="C12" s="321" t="s">
        <v>1012</v>
      </c>
    </row>
    <row r="13" spans="1:3" ht="16.5" thickBot="1" x14ac:dyDescent="0.3">
      <c r="B13" s="322"/>
      <c r="C13" s="318" t="s">
        <v>1013</v>
      </c>
    </row>
    <row r="14" spans="1:3" ht="16.5" thickBot="1" x14ac:dyDescent="0.3">
      <c r="B14" s="322"/>
      <c r="C14" s="341" t="s">
        <v>1007</v>
      </c>
    </row>
    <row r="15" spans="1:3" ht="15.75" x14ac:dyDescent="0.25">
      <c r="B15" s="323"/>
      <c r="C15" s="316"/>
    </row>
    <row r="16" spans="1:3" ht="4.5" customHeight="1" thickBot="1" x14ac:dyDescent="0.3">
      <c r="B16" s="325"/>
      <c r="C16" s="324"/>
    </row>
    <row r="17" spans="2:3" ht="16.5" thickBot="1" x14ac:dyDescent="0.3">
      <c r="B17" s="328" t="s">
        <v>998</v>
      </c>
      <c r="C17" s="317" t="s">
        <v>1006</v>
      </c>
    </row>
    <row r="18" spans="2:3" ht="16.5" thickBot="1" x14ac:dyDescent="0.3">
      <c r="B18" s="322"/>
      <c r="C18" s="319" t="s">
        <v>1010</v>
      </c>
    </row>
    <row r="19" spans="2:3" ht="16.5" thickBot="1" x14ac:dyDescent="0.3">
      <c r="B19" s="322"/>
      <c r="C19" s="320" t="s">
        <v>1011</v>
      </c>
    </row>
    <row r="20" spans="2:3" ht="15.75" x14ac:dyDescent="0.25">
      <c r="B20" s="322"/>
      <c r="C20" s="316"/>
    </row>
    <row r="21" spans="2:3" ht="4.5" customHeight="1" thickBot="1" x14ac:dyDescent="0.3">
      <c r="B21" s="327"/>
      <c r="C21" s="324"/>
    </row>
    <row r="22" spans="2:3" ht="16.5" thickBot="1" x14ac:dyDescent="0.3">
      <c r="B22" s="328" t="s">
        <v>999</v>
      </c>
      <c r="C22" s="317" t="s">
        <v>1006</v>
      </c>
    </row>
    <row r="23" spans="2:3" ht="16.5" thickBot="1" x14ac:dyDescent="0.3">
      <c r="B23" s="322"/>
      <c r="C23" s="319" t="s">
        <v>1010</v>
      </c>
    </row>
    <row r="24" spans="2:3" ht="16.5" thickBot="1" x14ac:dyDescent="0.3">
      <c r="B24" s="322"/>
      <c r="C24" s="320" t="s">
        <v>1011</v>
      </c>
    </row>
    <row r="25" spans="2:3" ht="15.75" x14ac:dyDescent="0.25">
      <c r="B25" s="322"/>
      <c r="C25" s="316"/>
    </row>
    <row r="26" spans="2:3" ht="4.5" customHeight="1" thickBot="1" x14ac:dyDescent="0.3">
      <c r="B26" s="327"/>
      <c r="C26" s="324"/>
    </row>
    <row r="27" spans="2:3" ht="16.5" thickBot="1" x14ac:dyDescent="0.3">
      <c r="B27" s="328" t="s">
        <v>1000</v>
      </c>
      <c r="C27" s="317" t="s">
        <v>1006</v>
      </c>
    </row>
    <row r="28" spans="2:3" ht="16.5" thickBot="1" x14ac:dyDescent="0.3">
      <c r="B28" s="322"/>
      <c r="C28" s="319" t="s">
        <v>1010</v>
      </c>
    </row>
    <row r="29" spans="2:3" ht="16.5" thickBot="1" x14ac:dyDescent="0.3">
      <c r="B29" s="322"/>
      <c r="C29" s="320" t="s">
        <v>1011</v>
      </c>
    </row>
    <row r="30" spans="2:3" ht="15.75" x14ac:dyDescent="0.25">
      <c r="B30" s="322"/>
      <c r="C30" s="316"/>
    </row>
    <row r="31" spans="2:3" ht="4.5" customHeight="1" thickBot="1" x14ac:dyDescent="0.3">
      <c r="B31" s="327"/>
      <c r="C31" s="324"/>
    </row>
    <row r="32" spans="2:3" ht="16.5" thickBot="1" x14ac:dyDescent="0.3">
      <c r="B32" s="328" t="s">
        <v>1001</v>
      </c>
      <c r="C32" s="317" t="s">
        <v>1006</v>
      </c>
    </row>
    <row r="33" spans="2:3" ht="16.5" thickBot="1" x14ac:dyDescent="0.3">
      <c r="B33" s="322"/>
      <c r="C33" s="319" t="s">
        <v>1010</v>
      </c>
    </row>
    <row r="34" spans="2:3" ht="16.5" thickBot="1" x14ac:dyDescent="0.3">
      <c r="B34" s="322"/>
      <c r="C34" s="320" t="s">
        <v>1011</v>
      </c>
    </row>
    <row r="35" spans="2:3" ht="15.75" x14ac:dyDescent="0.25">
      <c r="B35" s="322"/>
      <c r="C35" s="316"/>
    </row>
    <row r="36" spans="2:3" ht="4.5" customHeight="1" thickBot="1" x14ac:dyDescent="0.3">
      <c r="B36" s="327"/>
      <c r="C36" s="324"/>
    </row>
    <row r="37" spans="2:3" ht="16.5" thickBot="1" x14ac:dyDescent="0.3">
      <c r="B37" s="328" t="s">
        <v>1002</v>
      </c>
      <c r="C37" s="317" t="s">
        <v>1006</v>
      </c>
    </row>
    <row r="38" spans="2:3" ht="16.5" thickBot="1" x14ac:dyDescent="0.3">
      <c r="B38" s="322"/>
      <c r="C38" s="319" t="s">
        <v>1010</v>
      </c>
    </row>
    <row r="39" spans="2:3" ht="15.75" x14ac:dyDescent="0.25">
      <c r="B39" s="322"/>
      <c r="C39" s="316"/>
    </row>
    <row r="40" spans="2:3" s="333" customFormat="1" ht="4.5" customHeight="1" thickBot="1" x14ac:dyDescent="0.3">
      <c r="B40" s="327"/>
      <c r="C40" s="324"/>
    </row>
    <row r="41" spans="2:3" s="333" customFormat="1" ht="16.5" thickBot="1" x14ac:dyDescent="0.3">
      <c r="B41" s="328" t="s">
        <v>1027</v>
      </c>
      <c r="C41" s="317" t="s">
        <v>1006</v>
      </c>
    </row>
    <row r="42" spans="2:3" s="333" customFormat="1" ht="16.5" thickBot="1" x14ac:dyDescent="0.3">
      <c r="B42" s="322"/>
      <c r="C42" s="319" t="s">
        <v>1010</v>
      </c>
    </row>
    <row r="43" spans="2:3" s="333" customFormat="1" ht="15.75" x14ac:dyDescent="0.25">
      <c r="B43" s="322"/>
      <c r="C43" s="316"/>
    </row>
    <row r="44" spans="2:3" ht="4.5" customHeight="1" thickBot="1" x14ac:dyDescent="0.3">
      <c r="B44" s="327"/>
      <c r="C44" s="324"/>
    </row>
    <row r="45" spans="2:3" ht="16.5" thickBot="1" x14ac:dyDescent="0.3">
      <c r="B45" s="328" t="s">
        <v>1119</v>
      </c>
      <c r="C45" s="317" t="s">
        <v>1006</v>
      </c>
    </row>
    <row r="46" spans="2:3" ht="16.5" thickBot="1" x14ac:dyDescent="0.3">
      <c r="B46" s="322"/>
      <c r="C46" s="319" t="s">
        <v>1010</v>
      </c>
    </row>
    <row r="47" spans="2:3" ht="16.5" thickBot="1" x14ac:dyDescent="0.3">
      <c r="B47" s="322"/>
      <c r="C47" s="320" t="s">
        <v>1011</v>
      </c>
    </row>
    <row r="48" spans="2:3" ht="16.5" thickBot="1" x14ac:dyDescent="0.3">
      <c r="B48" s="322"/>
      <c r="C48" s="321" t="s">
        <v>1012</v>
      </c>
    </row>
    <row r="49" spans="2:3" ht="16.5" thickBot="1" x14ac:dyDescent="0.3">
      <c r="B49" s="322"/>
      <c r="C49" s="318" t="s">
        <v>1013</v>
      </c>
    </row>
    <row r="50" spans="2:3" ht="16.5" thickBot="1" x14ac:dyDescent="0.3">
      <c r="B50" s="322"/>
      <c r="C50" s="341" t="s">
        <v>1007</v>
      </c>
    </row>
    <row r="51" spans="2:3" ht="15.75" x14ac:dyDescent="0.25">
      <c r="B51" s="323"/>
      <c r="C51" s="316"/>
    </row>
    <row r="52" spans="2:3" ht="4.5" customHeight="1" thickBot="1" x14ac:dyDescent="0.3">
      <c r="B52" s="325"/>
      <c r="C52" s="324"/>
    </row>
    <row r="53" spans="2:3" ht="16.5" thickBot="1" x14ac:dyDescent="0.3">
      <c r="B53" s="328" t="s">
        <v>1003</v>
      </c>
      <c r="C53" s="317" t="s">
        <v>1006</v>
      </c>
    </row>
    <row r="54" spans="2:3" ht="16.5" thickBot="1" x14ac:dyDescent="0.3">
      <c r="B54" s="322"/>
      <c r="C54" s="319" t="s">
        <v>1010</v>
      </c>
    </row>
    <row r="55" spans="2:3" ht="16.5" thickBot="1" x14ac:dyDescent="0.3">
      <c r="B55" s="322"/>
      <c r="C55" s="320" t="s">
        <v>1011</v>
      </c>
    </row>
    <row r="56" spans="2:3" ht="15.75" x14ac:dyDescent="0.25">
      <c r="B56" s="322"/>
      <c r="C56" s="315"/>
    </row>
    <row r="57" spans="2:3" ht="15.75" x14ac:dyDescent="0.25">
      <c r="B57" s="322"/>
      <c r="C57" s="316"/>
    </row>
    <row r="58" spans="2:3" ht="4.5" customHeight="1" thickBot="1" x14ac:dyDescent="0.3">
      <c r="B58" s="327"/>
      <c r="C58" s="324"/>
    </row>
    <row r="59" spans="2:3" ht="16.5" thickBot="1" x14ac:dyDescent="0.3">
      <c r="B59" s="328" t="s">
        <v>1004</v>
      </c>
      <c r="C59" s="317" t="s">
        <v>1006</v>
      </c>
    </row>
    <row r="60" spans="2:3" ht="15.75" x14ac:dyDescent="0.25">
      <c r="B60" s="322"/>
      <c r="C60" s="316"/>
    </row>
    <row r="61" spans="2:3" ht="4.5" customHeight="1" thickBot="1" x14ac:dyDescent="0.3">
      <c r="B61" s="327"/>
      <c r="C61" s="324"/>
    </row>
    <row r="62" spans="2:3" ht="16.5" thickBot="1" x14ac:dyDescent="0.3">
      <c r="B62" s="328" t="s">
        <v>1005</v>
      </c>
      <c r="C62" s="317" t="s">
        <v>1006</v>
      </c>
    </row>
    <row r="63" spans="2:3" ht="15.75" x14ac:dyDescent="0.25">
      <c r="B63" s="322"/>
      <c r="C63" s="315"/>
    </row>
    <row r="64" spans="2:3" ht="15.75" x14ac:dyDescent="0.25">
      <c r="B64" s="322"/>
    </row>
    <row r="65" spans="2:2" x14ac:dyDescent="0.2">
      <c r="B65" s="329"/>
    </row>
  </sheetData>
  <hyperlinks>
    <hyperlink ref="C9" location="B!A1" display="Integrated / Survey Version"/>
    <hyperlink ref="C6" location="A!A1" display="Integrated / Survey Version"/>
    <hyperlink ref="C17" location="'C'!A1" display="Integrated / Survey Version"/>
    <hyperlink ref="C22" location="D!A1" display="Integrated / Survey Version"/>
    <hyperlink ref="C27" location="E!A1" display="Integrated / Survey Version"/>
    <hyperlink ref="C32" location="F!A1" display="Integrated / Survey Version"/>
    <hyperlink ref="C37" location="G!A1" display="Integrated / Survey Version"/>
    <hyperlink ref="C45" location="I!A1" display="Integrated / Survey Version"/>
    <hyperlink ref="C53" location="J!A1" display="Integrated / Survey Version"/>
    <hyperlink ref="C59" location="'CDS-CHANGES'!A1" display="Integrated / Survey Version"/>
    <hyperlink ref="C62" location="'CDS Definitions'!A1" display="Integrated / Survey Version"/>
    <hyperlink ref="C10" location="'B CAS'!A1" display="CAS                                            "/>
    <hyperlink ref="C18" location="'C CAS'!A1" display="CAS                                            "/>
    <hyperlink ref="C23" location="'D CAS'!A1" display="CAS                                            "/>
    <hyperlink ref="C28" location="'E CAS'!A1" display="CAS                                            "/>
    <hyperlink ref="C33" location="'F CAS'!A1" display="CAS                                            "/>
    <hyperlink ref="C38" location="'G CAS'!A1" display="CAS                                            "/>
    <hyperlink ref="C46" location="'I CAS'!A1" display="CAS                                            "/>
    <hyperlink ref="C54" location="'J CAS'!A1" display="CAS                                            "/>
    <hyperlink ref="C11" location="'B CAPS'!A1" display="CAPS                                         "/>
    <hyperlink ref="C19" location="'C CAPS'!A1" display="CAPS                                         "/>
    <hyperlink ref="C24" location="'D CAPS'!A1" display="CAPS                                         "/>
    <hyperlink ref="C29" location="'E CAPS'!A1" display="CAPS                                         "/>
    <hyperlink ref="C34" location="'F CAPS'!A1" display="CAPS                                         "/>
    <hyperlink ref="C47" location="'I CAPS'!A1" display="CAPS                                         "/>
    <hyperlink ref="C55" location="'J CAPS'!A1" display="CAPS                                         "/>
    <hyperlink ref="C12" location="'B GS'!A1" display="GS                                             "/>
    <hyperlink ref="C48" location="'I GS'!A1" display="GS                                             "/>
    <hyperlink ref="C49" location="'I SEM'!A1" display="Seminary                                  "/>
    <hyperlink ref="C13" location="'B SEM'!A1" display="Seminary                                  "/>
    <hyperlink ref="C14" location="'B CAS-CAPS-GS only'!A1" display="CAS/CAPS/GS (No Seminary)"/>
    <hyperlink ref="C50" location="'I CAS-CAPS-GS only'!A1" display="CAS/CAPS/GS (No Seminary)"/>
    <hyperlink ref="C41" location="H!A1" display="Integrated / Survey Version"/>
    <hyperlink ref="C42" location="'H CAS'!A1" display="CAS                                            "/>
    <hyperlink ref="B2" location="'Table of Contents'!A1" display="Table of Contents:"/>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T53"/>
  <sheetViews>
    <sheetView topLeftCell="A16" zoomScaleNormal="100" workbookViewId="0">
      <selection activeCell="M10" sqref="M10"/>
    </sheetView>
  </sheetViews>
  <sheetFormatPr defaultRowHeight="12.75" x14ac:dyDescent="0.2"/>
  <cols>
    <col min="1" max="2" width="3.85546875" customWidth="1"/>
    <col min="3" max="3" width="10.7109375" customWidth="1"/>
    <col min="4" max="11" width="9" customWidth="1"/>
  </cols>
  <sheetData>
    <row r="1" spans="1:20" ht="34.5" thickBot="1" x14ac:dyDescent="0.25">
      <c r="A1" s="711" t="s">
        <v>1021</v>
      </c>
      <c r="B1" s="711"/>
      <c r="C1" s="711"/>
      <c r="D1" s="711"/>
      <c r="E1" s="711"/>
      <c r="F1" s="711"/>
      <c r="G1" s="711"/>
      <c r="H1" s="711"/>
      <c r="I1" s="711"/>
      <c r="J1" s="711"/>
      <c r="K1" s="711"/>
      <c r="L1" s="343" t="s">
        <v>1043</v>
      </c>
      <c r="M1" s="334" t="s">
        <v>1026</v>
      </c>
      <c r="N1" s="340" t="s">
        <v>1028</v>
      </c>
      <c r="O1" s="336" t="s">
        <v>1010</v>
      </c>
      <c r="P1" s="337" t="s">
        <v>1011</v>
      </c>
      <c r="Q1" s="338" t="s">
        <v>1012</v>
      </c>
      <c r="R1" s="339" t="s">
        <v>1013</v>
      </c>
      <c r="S1" s="342" t="s">
        <v>1042</v>
      </c>
      <c r="T1" s="344" t="s">
        <v>1044</v>
      </c>
    </row>
    <row r="3" spans="1:20" ht="38.25" customHeight="1" x14ac:dyDescent="0.2">
      <c r="A3" s="3" t="s">
        <v>197</v>
      </c>
      <c r="B3" s="928" t="s">
        <v>1089</v>
      </c>
      <c r="C3" s="929"/>
      <c r="D3" s="929"/>
      <c r="E3" s="929"/>
      <c r="F3" s="929"/>
      <c r="G3" s="929"/>
      <c r="H3" s="929"/>
      <c r="I3" s="929"/>
      <c r="J3" s="929"/>
      <c r="K3" s="929"/>
    </row>
    <row r="4" spans="1:20" ht="66" customHeight="1" x14ac:dyDescent="0.2">
      <c r="B4" s="923" t="s">
        <v>809</v>
      </c>
      <c r="C4" s="923"/>
      <c r="D4" s="923"/>
      <c r="E4" s="923"/>
      <c r="F4" s="923"/>
      <c r="G4" s="923"/>
      <c r="H4" s="923"/>
      <c r="I4" s="923"/>
      <c r="J4" s="923"/>
      <c r="K4" s="923"/>
    </row>
    <row r="5" spans="1:20" s="235" customFormat="1" x14ac:dyDescent="0.2">
      <c r="B5" s="236"/>
      <c r="C5" s="237"/>
      <c r="D5" s="234"/>
      <c r="E5" s="234"/>
      <c r="F5" s="234"/>
      <c r="G5" s="234"/>
      <c r="H5" s="234"/>
      <c r="I5" s="238"/>
      <c r="J5" s="236" t="s">
        <v>869</v>
      </c>
      <c r="K5" s="236" t="s">
        <v>870</v>
      </c>
    </row>
    <row r="6" spans="1:20" s="232" customFormat="1" ht="55.5" customHeight="1" x14ac:dyDescent="0.2">
      <c r="B6" s="233"/>
      <c r="C6" s="923" t="s">
        <v>862</v>
      </c>
      <c r="D6" s="923"/>
      <c r="E6" s="923"/>
      <c r="F6" s="923"/>
      <c r="G6" s="923"/>
      <c r="H6" s="923"/>
      <c r="I6" s="923"/>
      <c r="J6" s="239" t="s">
        <v>871</v>
      </c>
      <c r="K6" s="239" t="s">
        <v>872</v>
      </c>
    </row>
    <row r="7" spans="1:20" s="232" customFormat="1" ht="46.5" customHeight="1" x14ac:dyDescent="0.2">
      <c r="B7" s="233"/>
      <c r="C7" s="923" t="s">
        <v>863</v>
      </c>
      <c r="D7" s="923"/>
      <c r="E7" s="923"/>
      <c r="F7" s="923"/>
      <c r="G7" s="923"/>
      <c r="H7" s="923"/>
      <c r="I7" s="923"/>
      <c r="J7" s="239" t="s">
        <v>871</v>
      </c>
      <c r="K7" s="239" t="s">
        <v>470</v>
      </c>
    </row>
    <row r="8" spans="1:20" s="232" customFormat="1" ht="24.75" customHeight="1" x14ac:dyDescent="0.2">
      <c r="B8" s="233"/>
      <c r="C8" s="923" t="s">
        <v>864</v>
      </c>
      <c r="D8" s="923"/>
      <c r="E8" s="923"/>
      <c r="F8" s="923"/>
      <c r="G8" s="923"/>
      <c r="H8" s="923"/>
      <c r="I8" s="923"/>
      <c r="J8" s="239" t="s">
        <v>871</v>
      </c>
      <c r="K8" s="239" t="s">
        <v>873</v>
      </c>
    </row>
    <row r="9" spans="1:20" s="232" customFormat="1" ht="25.5" customHeight="1" x14ac:dyDescent="0.2">
      <c r="B9" s="233"/>
      <c r="C9" s="923" t="s">
        <v>865</v>
      </c>
      <c r="D9" s="923"/>
      <c r="E9" s="923"/>
      <c r="F9" s="923"/>
      <c r="G9" s="923"/>
      <c r="H9" s="923"/>
      <c r="I9" s="923"/>
      <c r="J9" s="239" t="s">
        <v>871</v>
      </c>
      <c r="K9" s="239" t="s">
        <v>871</v>
      </c>
    </row>
    <row r="10" spans="1:20" s="232" customFormat="1" x14ac:dyDescent="0.2">
      <c r="B10" s="233"/>
      <c r="C10" s="923" t="s">
        <v>866</v>
      </c>
      <c r="D10" s="923"/>
      <c r="E10" s="923"/>
      <c r="F10" s="923"/>
      <c r="G10" s="923"/>
      <c r="H10" s="923"/>
      <c r="I10" s="923"/>
      <c r="J10" s="239" t="s">
        <v>873</v>
      </c>
      <c r="K10" s="239" t="s">
        <v>871</v>
      </c>
    </row>
    <row r="11" spans="1:20" s="232" customFormat="1" x14ac:dyDescent="0.2">
      <c r="B11" s="233"/>
      <c r="C11" s="923" t="s">
        <v>867</v>
      </c>
      <c r="D11" s="923"/>
      <c r="E11" s="923"/>
      <c r="F11" s="923"/>
      <c r="G11" s="923"/>
      <c r="H11" s="923"/>
      <c r="I11" s="923"/>
      <c r="J11" s="239" t="s">
        <v>871</v>
      </c>
      <c r="K11" s="239" t="s">
        <v>871</v>
      </c>
    </row>
    <row r="12" spans="1:20" s="232" customFormat="1" x14ac:dyDescent="0.2">
      <c r="B12" s="233"/>
      <c r="C12" s="923" t="s">
        <v>868</v>
      </c>
      <c r="D12" s="923"/>
      <c r="E12" s="923"/>
      <c r="F12" s="923"/>
      <c r="G12" s="923"/>
      <c r="H12" s="923"/>
      <c r="I12" s="923"/>
      <c r="J12" s="239" t="s">
        <v>871</v>
      </c>
      <c r="K12" s="239" t="s">
        <v>873</v>
      </c>
    </row>
    <row r="13" spans="1:20" ht="12.75" customHeight="1" x14ac:dyDescent="0.2">
      <c r="B13" s="165"/>
      <c r="C13" s="165"/>
      <c r="D13" s="165"/>
      <c r="E13" s="165"/>
      <c r="F13" s="165"/>
      <c r="G13" s="165"/>
      <c r="H13" s="165"/>
      <c r="I13" s="165"/>
      <c r="J13" s="165"/>
      <c r="K13" s="165"/>
      <c r="Q13" s="289"/>
    </row>
    <row r="14" spans="1:20" s="240" customFormat="1" ht="25.5" customHeight="1" x14ac:dyDescent="0.2">
      <c r="B14" s="924" t="s">
        <v>874</v>
      </c>
      <c r="C14" s="925"/>
      <c r="D14" s="925"/>
      <c r="E14" s="925"/>
      <c r="F14" s="925"/>
      <c r="G14" s="925"/>
      <c r="H14" s="925"/>
      <c r="I14" s="925"/>
      <c r="J14" s="925"/>
      <c r="K14" s="925"/>
    </row>
    <row r="15" spans="1:20" s="240" customFormat="1" ht="49.5" customHeight="1" x14ac:dyDescent="0.2">
      <c r="B15" s="924" t="s">
        <v>875</v>
      </c>
      <c r="C15" s="925"/>
      <c r="D15" s="925"/>
      <c r="E15" s="925"/>
      <c r="F15" s="925"/>
      <c r="G15" s="925"/>
      <c r="H15" s="925"/>
      <c r="I15" s="925"/>
      <c r="J15" s="925"/>
      <c r="K15" s="925"/>
    </row>
    <row r="16" spans="1:20" ht="25.5" customHeight="1" x14ac:dyDescent="0.2">
      <c r="B16" s="924" t="s">
        <v>828</v>
      </c>
      <c r="C16" s="924"/>
      <c r="D16" s="924"/>
      <c r="E16" s="924"/>
      <c r="F16" s="924"/>
      <c r="G16" s="924"/>
      <c r="H16" s="924"/>
      <c r="I16" s="924"/>
      <c r="J16" s="924"/>
      <c r="K16" s="924"/>
    </row>
    <row r="17" spans="1:11" ht="64.5" customHeight="1" x14ac:dyDescent="0.2">
      <c r="B17" s="924" t="s">
        <v>154</v>
      </c>
      <c r="C17" s="925"/>
      <c r="D17" s="925"/>
      <c r="E17" s="925"/>
      <c r="F17" s="925"/>
      <c r="G17" s="925"/>
      <c r="H17" s="925"/>
      <c r="I17" s="925"/>
      <c r="J17" s="925"/>
      <c r="K17" s="925"/>
    </row>
    <row r="18" spans="1:11" ht="12.75" customHeight="1" x14ac:dyDescent="0.2">
      <c r="B18" s="926" t="s">
        <v>759</v>
      </c>
      <c r="C18" s="927"/>
      <c r="D18" s="927"/>
      <c r="E18" s="927"/>
      <c r="F18" s="927"/>
      <c r="G18" s="927"/>
      <c r="H18" s="927"/>
      <c r="I18" s="927"/>
      <c r="J18" s="927"/>
      <c r="K18" s="927"/>
    </row>
    <row r="19" spans="1:11" ht="12.75" customHeight="1" x14ac:dyDescent="0.2">
      <c r="B19" s="927"/>
      <c r="C19" s="927"/>
      <c r="D19" s="927"/>
      <c r="E19" s="927"/>
      <c r="F19" s="927"/>
      <c r="G19" s="927"/>
      <c r="H19" s="927"/>
      <c r="I19" s="927"/>
      <c r="J19" s="927"/>
      <c r="K19" s="927"/>
    </row>
    <row r="20" spans="1:11" x14ac:dyDescent="0.2">
      <c r="C20" s="145"/>
      <c r="D20" s="145"/>
      <c r="E20" s="145"/>
      <c r="F20" s="145"/>
      <c r="G20" s="145"/>
      <c r="H20" s="145"/>
      <c r="I20" s="145"/>
      <c r="J20" s="145"/>
      <c r="K20" s="145"/>
    </row>
    <row r="21" spans="1:11" x14ac:dyDescent="0.2">
      <c r="A21" s="3" t="s">
        <v>197</v>
      </c>
      <c r="B21" s="913"/>
      <c r="C21" s="914"/>
      <c r="D21" s="914"/>
      <c r="E21" s="914"/>
      <c r="F21" s="914"/>
      <c r="G21" s="914"/>
      <c r="H21" s="915"/>
      <c r="I21" s="160" t="s">
        <v>169</v>
      </c>
      <c r="J21" s="160" t="s">
        <v>170</v>
      </c>
      <c r="K21" s="160" t="s">
        <v>278</v>
      </c>
    </row>
    <row r="22" spans="1:11" x14ac:dyDescent="0.2">
      <c r="A22" s="3" t="s">
        <v>197</v>
      </c>
      <c r="B22" s="161" t="s">
        <v>171</v>
      </c>
      <c r="C22" s="724" t="s">
        <v>172</v>
      </c>
      <c r="D22" s="724"/>
      <c r="E22" s="724"/>
      <c r="F22" s="724"/>
      <c r="G22" s="724"/>
      <c r="H22" s="725"/>
      <c r="I22" s="98">
        <f>'I SEM'!I22+'I CAS-CAPS-GS only'!I22</f>
        <v>211</v>
      </c>
      <c r="J22" s="98">
        <f>'I SEM'!J22+'I CAS-CAPS-GS only'!J22</f>
        <v>293</v>
      </c>
      <c r="K22" s="98">
        <f>SUM(I22:J22)</f>
        <v>504</v>
      </c>
    </row>
    <row r="23" spans="1:11" x14ac:dyDescent="0.2">
      <c r="A23" s="3" t="s">
        <v>197</v>
      </c>
      <c r="B23" s="161" t="s">
        <v>173</v>
      </c>
      <c r="C23" s="724" t="s">
        <v>174</v>
      </c>
      <c r="D23" s="724"/>
      <c r="E23" s="724"/>
      <c r="F23" s="724"/>
      <c r="G23" s="724"/>
      <c r="H23" s="725"/>
      <c r="I23" s="98">
        <f>'I SEM'!I23+'I CAS-CAPS-GS only'!I23</f>
        <v>15</v>
      </c>
      <c r="J23" s="98">
        <f>'I SEM'!J23+'I CAS-CAPS-GS only'!J23</f>
        <v>12</v>
      </c>
      <c r="K23" s="98">
        <f t="shared" ref="K23:K31" si="0">SUM(I23:J23)</f>
        <v>27</v>
      </c>
    </row>
    <row r="24" spans="1:11" x14ac:dyDescent="0.2">
      <c r="A24" s="3" t="s">
        <v>197</v>
      </c>
      <c r="B24" s="161" t="s">
        <v>175</v>
      </c>
      <c r="C24" s="724" t="s">
        <v>176</v>
      </c>
      <c r="D24" s="724"/>
      <c r="E24" s="724"/>
      <c r="F24" s="724"/>
      <c r="G24" s="724"/>
      <c r="H24" s="725"/>
      <c r="I24" s="98">
        <f>'I SEM'!I24+'I CAS-CAPS-GS only'!I24</f>
        <v>92</v>
      </c>
      <c r="J24" s="98">
        <f>'I SEM'!J24+'I CAS-CAPS-GS only'!J24</f>
        <v>158</v>
      </c>
      <c r="K24" s="98">
        <f t="shared" si="0"/>
        <v>250</v>
      </c>
    </row>
    <row r="25" spans="1:11" x14ac:dyDescent="0.2">
      <c r="A25" s="3" t="s">
        <v>197</v>
      </c>
      <c r="B25" s="161" t="s">
        <v>177</v>
      </c>
      <c r="C25" s="724" t="s">
        <v>178</v>
      </c>
      <c r="D25" s="724"/>
      <c r="E25" s="724"/>
      <c r="F25" s="724"/>
      <c r="G25" s="724"/>
      <c r="H25" s="725"/>
      <c r="I25" s="98">
        <f>'I SEM'!I25+'I CAS-CAPS-GS only'!I25</f>
        <v>119</v>
      </c>
      <c r="J25" s="98">
        <f>'I SEM'!J25+'I CAS-CAPS-GS only'!J25</f>
        <v>135</v>
      </c>
      <c r="K25" s="98">
        <f t="shared" si="0"/>
        <v>254</v>
      </c>
    </row>
    <row r="26" spans="1:11" ht="14.25" customHeight="1" x14ac:dyDescent="0.2">
      <c r="A26" s="3" t="s">
        <v>197</v>
      </c>
      <c r="B26" s="161" t="s">
        <v>179</v>
      </c>
      <c r="C26" s="724" t="s">
        <v>180</v>
      </c>
      <c r="D26" s="724"/>
      <c r="E26" s="724"/>
      <c r="F26" s="724"/>
      <c r="G26" s="724"/>
      <c r="H26" s="725"/>
      <c r="I26" s="98">
        <f>'I SEM'!I26+'I CAS-CAPS-GS only'!I26</f>
        <v>3</v>
      </c>
      <c r="J26" s="98">
        <f>'I SEM'!J26+'I CAS-CAPS-GS only'!J26</f>
        <v>1</v>
      </c>
      <c r="K26" s="98">
        <f t="shared" si="0"/>
        <v>4</v>
      </c>
    </row>
    <row r="27" spans="1:11" ht="25.5" customHeight="1" x14ac:dyDescent="0.2">
      <c r="A27" s="3" t="s">
        <v>197</v>
      </c>
      <c r="B27" s="162" t="s">
        <v>181</v>
      </c>
      <c r="C27" s="904" t="s">
        <v>155</v>
      </c>
      <c r="D27" s="904"/>
      <c r="E27" s="904"/>
      <c r="F27" s="904"/>
      <c r="G27" s="904"/>
      <c r="H27" s="905"/>
      <c r="I27" s="98">
        <f>'I SEM'!I27+'I CAS-CAPS-GS only'!I27</f>
        <v>165</v>
      </c>
      <c r="J27" s="98">
        <f>'I SEM'!J27+'I CAS-CAPS-GS only'!J27</f>
        <v>103</v>
      </c>
      <c r="K27" s="98">
        <f t="shared" si="0"/>
        <v>268</v>
      </c>
    </row>
    <row r="28" spans="1:11" ht="26.25" customHeight="1" x14ac:dyDescent="0.2">
      <c r="A28" s="3" t="s">
        <v>197</v>
      </c>
      <c r="B28" s="162" t="s">
        <v>182</v>
      </c>
      <c r="C28" s="724" t="s">
        <v>183</v>
      </c>
      <c r="D28" s="724"/>
      <c r="E28" s="724"/>
      <c r="F28" s="724"/>
      <c r="G28" s="724"/>
      <c r="H28" s="725"/>
      <c r="I28" s="98">
        <f>'I SEM'!I28+'I CAS-CAPS-GS only'!I28</f>
        <v>45</v>
      </c>
      <c r="J28" s="98">
        <f>'I SEM'!J28+'I CAS-CAPS-GS only'!J28</f>
        <v>172</v>
      </c>
      <c r="K28" s="98">
        <f t="shared" si="0"/>
        <v>217</v>
      </c>
    </row>
    <row r="29" spans="1:11" x14ac:dyDescent="0.2">
      <c r="A29" s="3" t="s">
        <v>197</v>
      </c>
      <c r="B29" s="161" t="s">
        <v>184</v>
      </c>
      <c r="C29" s="724" t="s">
        <v>185</v>
      </c>
      <c r="D29" s="724"/>
      <c r="E29" s="724"/>
      <c r="F29" s="724"/>
      <c r="G29" s="724"/>
      <c r="H29" s="725"/>
      <c r="I29" s="98">
        <f>'I SEM'!I29+'I CAS-CAPS-GS only'!I29</f>
        <v>1</v>
      </c>
      <c r="J29" s="98">
        <f>'I SEM'!J29+'I CAS-CAPS-GS only'!J29</f>
        <v>18</v>
      </c>
      <c r="K29" s="98">
        <f t="shared" si="0"/>
        <v>19</v>
      </c>
    </row>
    <row r="30" spans="1:11" ht="25.5" customHeight="1" x14ac:dyDescent="0.2">
      <c r="A30" s="3" t="s">
        <v>197</v>
      </c>
      <c r="B30" s="161" t="s">
        <v>186</v>
      </c>
      <c r="C30" s="724" t="s">
        <v>404</v>
      </c>
      <c r="D30" s="724"/>
      <c r="E30" s="724"/>
      <c r="F30" s="724"/>
      <c r="G30" s="724"/>
      <c r="H30" s="725"/>
      <c r="I30" s="98">
        <f>'I SEM'!I30+'I CAS-CAPS-GS only'!I30</f>
        <v>0</v>
      </c>
      <c r="J30" s="98">
        <f>'I SEM'!J30+'I CAS-CAPS-GS only'!J30</f>
        <v>0</v>
      </c>
      <c r="K30" s="98">
        <f t="shared" si="0"/>
        <v>0</v>
      </c>
    </row>
    <row r="31" spans="1:11" ht="25.5" customHeight="1" x14ac:dyDescent="0.2">
      <c r="A31" s="3" t="s">
        <v>197</v>
      </c>
      <c r="B31" s="221" t="s">
        <v>216</v>
      </c>
      <c r="C31" s="776" t="s">
        <v>876</v>
      </c>
      <c r="D31" s="776"/>
      <c r="E31" s="776"/>
      <c r="F31" s="776"/>
      <c r="G31" s="776"/>
      <c r="H31" s="776"/>
      <c r="I31" s="98">
        <f>'I SEM'!I31+'I CAS-CAPS-GS only'!I31</f>
        <v>30</v>
      </c>
      <c r="J31" s="98">
        <f>'I SEM'!J31+'I CAS-CAPS-GS only'!J31</f>
        <v>140</v>
      </c>
      <c r="K31" s="98">
        <f t="shared" si="0"/>
        <v>170</v>
      </c>
    </row>
    <row r="33" spans="1:11" x14ac:dyDescent="0.2">
      <c r="A33" s="3" t="s">
        <v>198</v>
      </c>
      <c r="B33" s="932" t="s">
        <v>200</v>
      </c>
      <c r="C33" s="779"/>
      <c r="D33" s="779"/>
      <c r="E33" s="779"/>
      <c r="F33" s="779"/>
      <c r="G33" s="779"/>
      <c r="H33" s="779"/>
      <c r="I33" s="779"/>
      <c r="J33" s="779"/>
      <c r="K33" s="779"/>
    </row>
    <row r="34" spans="1:11" ht="64.5" customHeight="1" x14ac:dyDescent="0.2">
      <c r="B34" s="752" t="s">
        <v>1090</v>
      </c>
      <c r="C34" s="713"/>
      <c r="D34" s="713"/>
      <c r="E34" s="713"/>
      <c r="F34" s="713"/>
      <c r="G34" s="713"/>
      <c r="H34" s="713"/>
      <c r="I34" s="713"/>
      <c r="J34" s="713"/>
      <c r="K34" s="713"/>
    </row>
    <row r="35" spans="1:11" x14ac:dyDescent="0.2">
      <c r="B35" s="7"/>
      <c r="C35" s="7"/>
      <c r="D35" s="7"/>
      <c r="E35" s="7"/>
      <c r="F35" s="7"/>
      <c r="G35" s="7"/>
      <c r="H35" s="7"/>
      <c r="I35" s="7"/>
      <c r="J35" s="7"/>
      <c r="K35" s="7"/>
    </row>
    <row r="36" spans="1:11" s="209" customFormat="1" x14ac:dyDescent="0.2">
      <c r="A36" s="85" t="s">
        <v>198</v>
      </c>
      <c r="B36" s="933" t="s">
        <v>1091</v>
      </c>
      <c r="C36" s="934"/>
      <c r="D36" s="934"/>
      <c r="E36" s="934"/>
      <c r="F36" s="934"/>
      <c r="G36" s="222"/>
      <c r="H36" s="223" t="s">
        <v>217</v>
      </c>
      <c r="I36" s="241" t="s">
        <v>877</v>
      </c>
      <c r="J36" s="242"/>
      <c r="K36" s="241" t="s">
        <v>878</v>
      </c>
    </row>
    <row r="37" spans="1:11" s="209" customFormat="1" x14ac:dyDescent="0.2">
      <c r="I37" s="243" t="s">
        <v>879</v>
      </c>
      <c r="J37" s="242"/>
      <c r="K37" s="241" t="s">
        <v>218</v>
      </c>
    </row>
    <row r="38" spans="1:11" ht="16.5" customHeight="1" x14ac:dyDescent="0.2">
      <c r="A38" s="3" t="s">
        <v>199</v>
      </c>
      <c r="B38" s="932" t="s">
        <v>187</v>
      </c>
      <c r="C38" s="779"/>
      <c r="D38" s="779"/>
      <c r="E38" s="779"/>
      <c r="F38" s="779"/>
      <c r="G38" s="779"/>
      <c r="H38" s="779"/>
      <c r="I38" s="779"/>
      <c r="J38" s="779"/>
      <c r="K38" s="779"/>
    </row>
    <row r="39" spans="1:11" ht="27" customHeight="1" x14ac:dyDescent="0.2">
      <c r="A39" s="3"/>
      <c r="B39" s="752" t="s">
        <v>1092</v>
      </c>
      <c r="C39" s="713"/>
      <c r="D39" s="713"/>
      <c r="E39" s="713"/>
      <c r="F39" s="713"/>
      <c r="G39" s="713"/>
      <c r="H39" s="713"/>
      <c r="I39" s="713"/>
      <c r="J39" s="713"/>
      <c r="K39" s="713"/>
    </row>
    <row r="40" spans="1:11" ht="115.5" customHeight="1" x14ac:dyDescent="0.2">
      <c r="A40" s="3"/>
      <c r="B40" s="931" t="s">
        <v>790</v>
      </c>
      <c r="C40" s="713"/>
      <c r="D40" s="713"/>
      <c r="E40" s="713"/>
      <c r="F40" s="713"/>
      <c r="G40" s="713"/>
      <c r="H40" s="713"/>
      <c r="I40" s="713"/>
      <c r="J40" s="713"/>
      <c r="K40" s="713"/>
    </row>
    <row r="41" spans="1:11" ht="93" customHeight="1" x14ac:dyDescent="0.2">
      <c r="A41" s="3"/>
      <c r="B41" s="931" t="s">
        <v>791</v>
      </c>
      <c r="C41" s="811"/>
      <c r="D41" s="811"/>
      <c r="E41" s="811"/>
      <c r="F41" s="811"/>
      <c r="G41" s="811"/>
      <c r="H41" s="811"/>
      <c r="I41" s="811"/>
      <c r="J41" s="811"/>
      <c r="K41" s="811"/>
    </row>
    <row r="42" spans="1:11" ht="68.25" customHeight="1" x14ac:dyDescent="0.2">
      <c r="A42" s="3"/>
      <c r="B42" s="752" t="s">
        <v>1093</v>
      </c>
      <c r="C42" s="713"/>
      <c r="D42" s="713"/>
      <c r="E42" s="713"/>
      <c r="F42" s="713"/>
      <c r="G42" s="713"/>
      <c r="H42" s="713"/>
      <c r="I42" s="713"/>
      <c r="J42" s="713"/>
      <c r="K42" s="713"/>
    </row>
    <row r="43" spans="1:11" x14ac:dyDescent="0.2">
      <c r="A43" s="3"/>
      <c r="B43" s="164"/>
      <c r="C43" s="164"/>
      <c r="D43" s="164"/>
      <c r="E43" s="164"/>
      <c r="F43" s="164"/>
      <c r="G43" s="164"/>
      <c r="H43" s="164"/>
      <c r="I43" s="164"/>
      <c r="J43" s="164"/>
      <c r="K43" s="164"/>
    </row>
    <row r="44" spans="1:11" x14ac:dyDescent="0.2">
      <c r="A44" s="3" t="s">
        <v>199</v>
      </c>
      <c r="B44" s="939" t="s">
        <v>433</v>
      </c>
      <c r="C44" s="790"/>
      <c r="D44" s="790"/>
      <c r="E44" s="790"/>
      <c r="F44" s="790"/>
      <c r="G44" s="790"/>
      <c r="H44" s="790"/>
      <c r="I44" s="790"/>
      <c r="J44" s="790"/>
      <c r="K44" s="790"/>
    </row>
    <row r="46" spans="1:11" x14ac:dyDescent="0.2">
      <c r="A46" s="3" t="s">
        <v>199</v>
      </c>
      <c r="B46" s="940" t="s">
        <v>434</v>
      </c>
      <c r="C46" s="940"/>
      <c r="D46" s="940"/>
      <c r="E46" s="940"/>
      <c r="F46" s="940"/>
      <c r="G46" s="940"/>
      <c r="H46" s="940"/>
      <c r="I46" s="940"/>
      <c r="J46" s="940"/>
      <c r="K46" s="940"/>
    </row>
    <row r="47" spans="1:11" x14ac:dyDescent="0.2">
      <c r="A47" s="3" t="s">
        <v>199</v>
      </c>
      <c r="B47" s="930" t="s">
        <v>188</v>
      </c>
      <c r="C47" s="930"/>
      <c r="D47" s="163" t="s">
        <v>189</v>
      </c>
      <c r="E47" s="163" t="s">
        <v>190</v>
      </c>
      <c r="F47" s="163" t="s">
        <v>191</v>
      </c>
      <c r="G47" s="163" t="s">
        <v>192</v>
      </c>
      <c r="H47" s="163" t="s">
        <v>193</v>
      </c>
      <c r="I47" s="163" t="s">
        <v>194</v>
      </c>
      <c r="J47" s="163" t="s">
        <v>195</v>
      </c>
      <c r="K47" s="163" t="s">
        <v>278</v>
      </c>
    </row>
    <row r="48" spans="1:11" x14ac:dyDescent="0.2">
      <c r="A48" s="3" t="s">
        <v>199</v>
      </c>
      <c r="B48" s="930"/>
      <c r="C48" s="930"/>
      <c r="D48" s="26"/>
      <c r="E48" s="26"/>
      <c r="F48" s="26"/>
      <c r="G48" s="26"/>
      <c r="H48" s="26"/>
      <c r="I48" s="26"/>
      <c r="J48" s="26"/>
      <c r="K48" s="26">
        <f>SUM(D48:J48)</f>
        <v>0</v>
      </c>
    </row>
    <row r="49" spans="1:11" x14ac:dyDescent="0.2">
      <c r="B49" s="938"/>
      <c r="C49" s="938"/>
    </row>
    <row r="50" spans="1:11" x14ac:dyDescent="0.2">
      <c r="A50" s="3" t="s">
        <v>199</v>
      </c>
      <c r="B50" s="930" t="s">
        <v>196</v>
      </c>
      <c r="C50" s="930"/>
      <c r="D50" s="163" t="s">
        <v>189</v>
      </c>
      <c r="E50" s="163" t="s">
        <v>190</v>
      </c>
      <c r="F50" s="163" t="s">
        <v>191</v>
      </c>
      <c r="G50" s="163" t="s">
        <v>192</v>
      </c>
      <c r="H50" s="163" t="s">
        <v>193</v>
      </c>
      <c r="I50" s="163" t="s">
        <v>194</v>
      </c>
      <c r="J50" s="163" t="s">
        <v>195</v>
      </c>
      <c r="K50" s="163" t="s">
        <v>278</v>
      </c>
    </row>
    <row r="51" spans="1:11" x14ac:dyDescent="0.2">
      <c r="A51" s="3" t="s">
        <v>199</v>
      </c>
      <c r="B51" s="930"/>
      <c r="C51" s="930"/>
      <c r="D51" s="26"/>
      <c r="E51" s="26"/>
      <c r="F51" s="26"/>
      <c r="G51" s="26"/>
      <c r="H51" s="26"/>
      <c r="I51" s="26"/>
      <c r="J51" s="26"/>
      <c r="K51" s="26">
        <f>SUM(D51:J51)</f>
        <v>0</v>
      </c>
    </row>
    <row r="53" spans="1:11" x14ac:dyDescent="0.2">
      <c r="A53" s="311" t="s">
        <v>988</v>
      </c>
      <c r="B53" s="935" t="s">
        <v>989</v>
      </c>
      <c r="C53" s="936"/>
      <c r="D53" s="937"/>
      <c r="E53" s="312"/>
    </row>
  </sheetData>
  <mergeCells count="41">
    <mergeCell ref="C7:I7"/>
    <mergeCell ref="B53:D53"/>
    <mergeCell ref="C26:H26"/>
    <mergeCell ref="C23:H23"/>
    <mergeCell ref="C24:H24"/>
    <mergeCell ref="B19:K19"/>
    <mergeCell ref="C25:H25"/>
    <mergeCell ref="B42:K42"/>
    <mergeCell ref="B41:K41"/>
    <mergeCell ref="B39:K39"/>
    <mergeCell ref="C31:H31"/>
    <mergeCell ref="B49:C49"/>
    <mergeCell ref="B50:C51"/>
    <mergeCell ref="B44:K44"/>
    <mergeCell ref="B46:K46"/>
    <mergeCell ref="C27:H27"/>
    <mergeCell ref="C28:H28"/>
    <mergeCell ref="C29:H29"/>
    <mergeCell ref="C30:H30"/>
    <mergeCell ref="B47:C48"/>
    <mergeCell ref="B40:K40"/>
    <mergeCell ref="B33:K33"/>
    <mergeCell ref="B34:K34"/>
    <mergeCell ref="B36:F36"/>
    <mergeCell ref="B38:K38"/>
    <mergeCell ref="A1:K1"/>
    <mergeCell ref="B4:K4"/>
    <mergeCell ref="B21:H21"/>
    <mergeCell ref="C22:H22"/>
    <mergeCell ref="B14:K14"/>
    <mergeCell ref="B15:K15"/>
    <mergeCell ref="B16:K16"/>
    <mergeCell ref="B17:K17"/>
    <mergeCell ref="B18:K18"/>
    <mergeCell ref="C6:I6"/>
    <mergeCell ref="C12:I12"/>
    <mergeCell ref="C8:I8"/>
    <mergeCell ref="C9:I9"/>
    <mergeCell ref="C10:I10"/>
    <mergeCell ref="C11:I11"/>
    <mergeCell ref="B3:K3"/>
  </mergeCells>
  <phoneticPr fontId="0" type="noConversion"/>
  <hyperlinks>
    <hyperlink ref="O1" location="'I CAS'!A1" display="CAS                                            "/>
    <hyperlink ref="P1" location="'I CAPS'!A1" display="CAPS                                         "/>
    <hyperlink ref="Q1" location="'I GS'!A1" display="GS                                             "/>
    <hyperlink ref="R1" location="'I SEM'!A1" display="Seminary                                  "/>
    <hyperlink ref="S1" location="'I CAS-CAPS-GS only'!A1" display="CAS/CAPS/GS (No Seminary)"/>
    <hyperlink ref="M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O45"/>
  <sheetViews>
    <sheetView topLeftCell="A7" workbookViewId="0">
      <selection sqref="A1:I1"/>
    </sheetView>
  </sheetViews>
  <sheetFormatPr defaultRowHeight="12.75" x14ac:dyDescent="0.2"/>
  <cols>
    <col min="1" max="1" width="3.85546875" style="1" customWidth="1"/>
    <col min="2" max="2" width="42" customWidth="1"/>
    <col min="3" max="9" width="14.28515625" customWidth="1"/>
  </cols>
  <sheetData>
    <row r="1" spans="1:15" ht="34.5" thickBot="1" x14ac:dyDescent="0.25">
      <c r="A1" s="711" t="s">
        <v>1022</v>
      </c>
      <c r="B1" s="711"/>
      <c r="C1" s="711"/>
      <c r="D1" s="711"/>
      <c r="E1" s="711"/>
      <c r="F1" s="711"/>
      <c r="G1" s="711"/>
      <c r="H1" s="711"/>
      <c r="I1" s="711"/>
      <c r="J1" s="343" t="s">
        <v>1043</v>
      </c>
      <c r="K1" s="334" t="s">
        <v>1026</v>
      </c>
      <c r="L1" s="340" t="s">
        <v>1028</v>
      </c>
      <c r="M1" s="336" t="s">
        <v>1010</v>
      </c>
      <c r="N1" s="337" t="s">
        <v>1011</v>
      </c>
      <c r="O1" s="344" t="s">
        <v>1044</v>
      </c>
    </row>
    <row r="3" spans="1:15" x14ac:dyDescent="0.2">
      <c r="A3" s="83" t="s">
        <v>579</v>
      </c>
      <c r="B3" s="85" t="s">
        <v>1103</v>
      </c>
    </row>
    <row r="4" spans="1:15" s="220" customFormat="1" ht="57" customHeight="1" x14ac:dyDescent="0.2">
      <c r="A4" s="28" t="s">
        <v>579</v>
      </c>
      <c r="B4" s="867" t="s">
        <v>469</v>
      </c>
      <c r="C4" s="867"/>
      <c r="D4" s="867"/>
      <c r="E4" s="867"/>
      <c r="F4" s="867"/>
      <c r="G4" s="941"/>
      <c r="H4" s="941"/>
      <c r="I4" s="941"/>
    </row>
    <row r="5" spans="1:15" ht="39" thickBot="1" x14ac:dyDescent="0.25">
      <c r="A5" s="83" t="s">
        <v>579</v>
      </c>
      <c r="B5" s="86" t="s">
        <v>580</v>
      </c>
      <c r="C5" s="36" t="s">
        <v>990</v>
      </c>
      <c r="D5" s="36" t="s">
        <v>991</v>
      </c>
      <c r="E5" s="36" t="s">
        <v>992</v>
      </c>
      <c r="F5" s="36" t="s">
        <v>993</v>
      </c>
      <c r="G5" s="36" t="s">
        <v>994</v>
      </c>
      <c r="H5" s="36" t="s">
        <v>995</v>
      </c>
      <c r="I5" s="295" t="s">
        <v>1104</v>
      </c>
    </row>
    <row r="6" spans="1:15" ht="13.5" thickBot="1" x14ac:dyDescent="0.25">
      <c r="A6" s="83" t="s">
        <v>579</v>
      </c>
      <c r="B6" s="478" t="s">
        <v>581</v>
      </c>
      <c r="C6" s="245" t="str">
        <f>IF(SUM('J CAS'!C6,'J CAPS'!C6)=0,"",SUM('J CAS'!C6,'J CAPS'!C6))</f>
        <v/>
      </c>
      <c r="D6" s="314" t="str">
        <f>IF(C6="","",C6/C$45)</f>
        <v/>
      </c>
      <c r="E6" s="245" t="str">
        <f>IF(SUM('J CAS'!E6,'J CAPS'!E6)=0,"",SUM('J CAS'!E6,'J CAPS'!E6))</f>
        <v/>
      </c>
      <c r="F6" s="314" t="str">
        <f>IF(E6="","",E6/E$45)</f>
        <v/>
      </c>
      <c r="G6" s="245" t="str">
        <f>IF(SUM('J CAS'!G6,'J CAPS'!G6)=0,"",SUM('J CAS'!G6,'J CAPS'!G6))</f>
        <v/>
      </c>
      <c r="H6" s="314" t="str">
        <f>IF(G6="","",G6/G$45)</f>
        <v/>
      </c>
      <c r="I6" s="246">
        <v>1</v>
      </c>
    </row>
    <row r="7" spans="1:15" ht="13.5" thickBot="1" x14ac:dyDescent="0.25">
      <c r="A7" s="83" t="s">
        <v>579</v>
      </c>
      <c r="B7" s="267" t="s">
        <v>960</v>
      </c>
      <c r="C7" s="245" t="str">
        <f>IF(SUM('J CAS'!C7,'J CAPS'!C7)=0,"",SUM('J CAS'!C7,'J CAPS'!C7))</f>
        <v/>
      </c>
      <c r="D7" s="314" t="str">
        <f t="shared" ref="D7:D44" si="0">IF(C7="","",C7/C$45)</f>
        <v/>
      </c>
      <c r="E7" s="245" t="str">
        <f>IF(SUM('J CAS'!E7,'J CAPS'!E7)=0,"",SUM('J CAS'!E7,'J CAPS'!E7))</f>
        <v/>
      </c>
      <c r="F7" s="314" t="str">
        <f t="shared" ref="F7:F44" si="1">IF(E7="","",E7/E$45)</f>
        <v/>
      </c>
      <c r="G7" s="245">
        <f>IF(SUM('J CAS'!G7,'J CAPS'!G7)=0,"",SUM('J CAS'!G7,'J CAPS'!G7))</f>
        <v>9</v>
      </c>
      <c r="H7" s="314">
        <f t="shared" ref="H7:H44" si="2">IF(G7="","",G7/G$45)</f>
        <v>9.8792535675082324E-3</v>
      </c>
      <c r="I7" s="248">
        <v>3</v>
      </c>
    </row>
    <row r="8" spans="1:15" ht="13.5" thickBot="1" x14ac:dyDescent="0.25">
      <c r="A8" s="83" t="s">
        <v>579</v>
      </c>
      <c r="B8" s="267" t="s">
        <v>582</v>
      </c>
      <c r="C8" s="245" t="str">
        <f>IF(SUM('J CAS'!C8,'J CAPS'!C8)=0,"",SUM('J CAS'!C8,'J CAPS'!C8))</f>
        <v/>
      </c>
      <c r="D8" s="314" t="str">
        <f t="shared" si="0"/>
        <v/>
      </c>
      <c r="E8" s="245" t="str">
        <f>IF(SUM('J CAS'!E8,'J CAPS'!E8)=0,"",SUM('J CAS'!E8,'J CAPS'!E8))</f>
        <v/>
      </c>
      <c r="F8" s="314" t="str">
        <f t="shared" si="1"/>
        <v/>
      </c>
      <c r="G8" s="245" t="str">
        <f>IF(SUM('J CAS'!G8,'J CAPS'!G8)=0,"",SUM('J CAS'!G8,'J CAPS'!G8))</f>
        <v/>
      </c>
      <c r="H8" s="314" t="str">
        <f t="shared" si="2"/>
        <v/>
      </c>
      <c r="I8" s="248">
        <v>4</v>
      </c>
    </row>
    <row r="9" spans="1:15" ht="13.5" thickBot="1" x14ac:dyDescent="0.25">
      <c r="A9" s="83" t="s">
        <v>579</v>
      </c>
      <c r="B9" s="267" t="s">
        <v>961</v>
      </c>
      <c r="C9" s="245" t="str">
        <f>IF(SUM('J CAS'!C9,'J CAPS'!C9)=0,"",SUM('J CAS'!C9,'J CAPS'!C9))</f>
        <v/>
      </c>
      <c r="D9" s="314" t="str">
        <f t="shared" si="0"/>
        <v/>
      </c>
      <c r="E9" s="245" t="str">
        <f>IF(SUM('J CAS'!E9,'J CAPS'!E9)=0,"",SUM('J CAS'!E9,'J CAPS'!E9))</f>
        <v/>
      </c>
      <c r="F9" s="314" t="str">
        <f t="shared" si="1"/>
        <v/>
      </c>
      <c r="G9" s="245">
        <f>IF(SUM('J CAS'!G9,'J CAPS'!G9)=0,"",SUM('J CAS'!G9,'J CAPS'!G9))</f>
        <v>1</v>
      </c>
      <c r="H9" s="314">
        <f t="shared" si="2"/>
        <v>1.0976948408342481E-3</v>
      </c>
      <c r="I9" s="291">
        <v>5</v>
      </c>
    </row>
    <row r="10" spans="1:15" ht="13.5" thickBot="1" x14ac:dyDescent="0.25">
      <c r="A10" s="83" t="s">
        <v>579</v>
      </c>
      <c r="B10" s="267" t="s">
        <v>744</v>
      </c>
      <c r="C10" s="245" t="str">
        <f>IF(SUM('J CAS'!C10,'J CAPS'!C10)=0,"",SUM('J CAS'!C10,'J CAPS'!C10))</f>
        <v/>
      </c>
      <c r="D10" s="314" t="str">
        <f t="shared" si="0"/>
        <v/>
      </c>
      <c r="E10" s="245" t="str">
        <f>IF(SUM('J CAS'!E10,'J CAPS'!E10)=0,"",SUM('J CAS'!E10,'J CAPS'!E10))</f>
        <v/>
      </c>
      <c r="F10" s="314" t="str">
        <f t="shared" si="1"/>
        <v/>
      </c>
      <c r="G10" s="245">
        <f>IF(SUM('J CAS'!G10,'J CAPS'!G10)=0,"",SUM('J CAS'!G10,'J CAPS'!G10))</f>
        <v>80</v>
      </c>
      <c r="H10" s="314">
        <f t="shared" si="2"/>
        <v>8.7815587266739853E-2</v>
      </c>
      <c r="I10" s="291">
        <v>9</v>
      </c>
    </row>
    <row r="11" spans="1:15" ht="13.5" thickBot="1" x14ac:dyDescent="0.25">
      <c r="A11" s="83" t="s">
        <v>579</v>
      </c>
      <c r="B11" s="267" t="s">
        <v>683</v>
      </c>
      <c r="C11" s="245" t="str">
        <f>IF(SUM('J CAS'!C11,'J CAPS'!C11)=0,"",SUM('J CAS'!C11,'J CAPS'!C11))</f>
        <v/>
      </c>
      <c r="D11" s="314" t="str">
        <f t="shared" si="0"/>
        <v/>
      </c>
      <c r="E11" s="245" t="str">
        <f>IF(SUM('J CAS'!E11,'J CAPS'!E11)=0,"",SUM('J CAS'!E11,'J CAPS'!E11))</f>
        <v/>
      </c>
      <c r="F11" s="314" t="str">
        <f t="shared" si="1"/>
        <v/>
      </c>
      <c r="G11" s="245" t="str">
        <f>IF(SUM('J CAS'!G11,'J CAPS'!G11)=0,"",SUM('J CAS'!G11,'J CAPS'!G11))</f>
        <v/>
      </c>
      <c r="H11" s="314" t="str">
        <f t="shared" si="2"/>
        <v/>
      </c>
      <c r="I11" s="291">
        <v>10</v>
      </c>
    </row>
    <row r="12" spans="1:15" ht="13.5" thickBot="1" x14ac:dyDescent="0.25">
      <c r="A12" s="83" t="s">
        <v>579</v>
      </c>
      <c r="B12" s="267" t="s">
        <v>585</v>
      </c>
      <c r="C12" s="245" t="str">
        <f>IF(SUM('J CAS'!C12,'J CAPS'!C12)=0,"",SUM('J CAS'!C12,'J CAPS'!C12))</f>
        <v/>
      </c>
      <c r="D12" s="314" t="str">
        <f t="shared" si="0"/>
        <v/>
      </c>
      <c r="E12" s="245" t="str">
        <f>IF(SUM('J CAS'!E12,'J CAPS'!E12)=0,"",SUM('J CAS'!E12,'J CAPS'!E12))</f>
        <v/>
      </c>
      <c r="F12" s="314" t="str">
        <f t="shared" si="1"/>
        <v/>
      </c>
      <c r="G12" s="245">
        <f>IF(SUM('J CAS'!G12,'J CAPS'!G12)=0,"",SUM('J CAS'!G12,'J CAPS'!G12))</f>
        <v>5</v>
      </c>
      <c r="H12" s="314">
        <f t="shared" si="2"/>
        <v>5.4884742041712408E-3</v>
      </c>
      <c r="I12" s="291">
        <v>11</v>
      </c>
    </row>
    <row r="13" spans="1:15" ht="13.5" thickBot="1" x14ac:dyDescent="0.25">
      <c r="A13" s="83" t="s">
        <v>579</v>
      </c>
      <c r="B13" s="267" t="s">
        <v>684</v>
      </c>
      <c r="C13" s="245" t="str">
        <f>IF(SUM('J CAS'!C13,'J CAPS'!C13)=0,"",SUM('J CAS'!C13,'J CAPS'!C13))</f>
        <v/>
      </c>
      <c r="D13" s="314" t="str">
        <f t="shared" si="0"/>
        <v/>
      </c>
      <c r="E13" s="245" t="str">
        <f>IF(SUM('J CAS'!E13,'J CAPS'!E13)=0,"",SUM('J CAS'!E13,'J CAPS'!E13))</f>
        <v/>
      </c>
      <c r="F13" s="314" t="str">
        <f t="shared" si="1"/>
        <v/>
      </c>
      <c r="G13" s="245" t="str">
        <f>IF(SUM('J CAS'!G13,'J CAPS'!G13)=0,"",SUM('J CAS'!G13,'J CAPS'!G13))</f>
        <v/>
      </c>
      <c r="H13" s="314" t="str">
        <f t="shared" si="2"/>
        <v/>
      </c>
      <c r="I13" s="291">
        <v>12</v>
      </c>
    </row>
    <row r="14" spans="1:15" ht="13.5" thickBot="1" x14ac:dyDescent="0.25">
      <c r="A14" s="83" t="s">
        <v>579</v>
      </c>
      <c r="B14" s="267" t="s">
        <v>586</v>
      </c>
      <c r="C14" s="245" t="str">
        <f>IF(SUM('J CAS'!C14,'J CAPS'!C14)=0,"",SUM('J CAS'!C14,'J CAPS'!C14))</f>
        <v/>
      </c>
      <c r="D14" s="314" t="str">
        <f t="shared" si="0"/>
        <v/>
      </c>
      <c r="E14" s="245" t="str">
        <f>IF(SUM('J CAS'!E14,'J CAPS'!E14)=0,"",SUM('J CAS'!E14,'J CAPS'!E14))</f>
        <v/>
      </c>
      <c r="F14" s="314" t="str">
        <f t="shared" si="1"/>
        <v/>
      </c>
      <c r="G14" s="245">
        <f>IF(SUM('J CAS'!G14,'J CAPS'!G14)=0,"",SUM('J CAS'!G14,'J CAPS'!G14))</f>
        <v>89</v>
      </c>
      <c r="H14" s="314">
        <f t="shared" si="2"/>
        <v>9.7694840834248078E-2</v>
      </c>
      <c r="I14" s="291">
        <v>13</v>
      </c>
    </row>
    <row r="15" spans="1:15" ht="13.5" thickBot="1" x14ac:dyDescent="0.25">
      <c r="A15" s="83" t="s">
        <v>579</v>
      </c>
      <c r="B15" s="267" t="s">
        <v>685</v>
      </c>
      <c r="C15" s="245" t="str">
        <f>IF(SUM('J CAS'!C15,'J CAPS'!C15)=0,"",SUM('J CAS'!C15,'J CAPS'!C15))</f>
        <v/>
      </c>
      <c r="D15" s="314" t="str">
        <f t="shared" si="0"/>
        <v/>
      </c>
      <c r="E15" s="245" t="str">
        <f>IF(SUM('J CAS'!E15,'J CAPS'!E15)=0,"",SUM('J CAS'!E15,'J CAPS'!E15))</f>
        <v/>
      </c>
      <c r="F15" s="314" t="str">
        <f t="shared" si="1"/>
        <v/>
      </c>
      <c r="G15" s="245">
        <f>IF(SUM('J CAS'!G15,'J CAPS'!G15)=0,"",SUM('J CAS'!G15,'J CAPS'!G15))</f>
        <v>8</v>
      </c>
      <c r="H15" s="314">
        <f t="shared" si="2"/>
        <v>8.7815587266739849E-3</v>
      </c>
      <c r="I15" s="291">
        <v>14</v>
      </c>
    </row>
    <row r="16" spans="1:15" ht="13.5" thickBot="1" x14ac:dyDescent="0.25">
      <c r="A16" s="83" t="s">
        <v>579</v>
      </c>
      <c r="B16" s="267" t="s">
        <v>686</v>
      </c>
      <c r="C16" s="245" t="str">
        <f>IF(SUM('J CAS'!C16,'J CAPS'!C16)=0,"",SUM('J CAS'!C16,'J CAPS'!C16))</f>
        <v/>
      </c>
      <c r="D16" s="314" t="str">
        <f t="shared" si="0"/>
        <v/>
      </c>
      <c r="E16" s="245" t="str">
        <f>IF(SUM('J CAS'!E16,'J CAPS'!E16)=0,"",SUM('J CAS'!E16,'J CAPS'!E16))</f>
        <v/>
      </c>
      <c r="F16" s="314" t="str">
        <f t="shared" si="1"/>
        <v/>
      </c>
      <c r="G16" s="245" t="str">
        <f>IF(SUM('J CAS'!G16,'J CAPS'!G16)=0,"",SUM('J CAS'!G16,'J CAPS'!G16))</f>
        <v/>
      </c>
      <c r="H16" s="314" t="str">
        <f t="shared" si="2"/>
        <v/>
      </c>
      <c r="I16" s="291">
        <v>15</v>
      </c>
    </row>
    <row r="17" spans="1:9" ht="13.5" thickBot="1" x14ac:dyDescent="0.25">
      <c r="A17" s="83" t="s">
        <v>579</v>
      </c>
      <c r="B17" s="267" t="s">
        <v>962</v>
      </c>
      <c r="C17" s="245" t="str">
        <f>IF(SUM('J CAS'!C17,'J CAPS'!C17)=0,"",SUM('J CAS'!C17,'J CAPS'!C17))</f>
        <v/>
      </c>
      <c r="D17" s="314" t="str">
        <f t="shared" si="0"/>
        <v/>
      </c>
      <c r="E17" s="245" t="str">
        <f>IF(SUM('J CAS'!E17,'J CAPS'!E17)=0,"",SUM('J CAS'!E17,'J CAPS'!E17))</f>
        <v/>
      </c>
      <c r="F17" s="314" t="str">
        <f t="shared" si="1"/>
        <v/>
      </c>
      <c r="G17" s="245">
        <f>IF(SUM('J CAS'!G17,'J CAPS'!G17)=0,"",SUM('J CAS'!G17,'J CAPS'!G17))</f>
        <v>9</v>
      </c>
      <c r="H17" s="314">
        <f t="shared" si="2"/>
        <v>9.8792535675082324E-3</v>
      </c>
      <c r="I17" s="291">
        <v>16</v>
      </c>
    </row>
    <row r="18" spans="1:9" ht="13.5" thickBot="1" x14ac:dyDescent="0.25">
      <c r="A18" s="83" t="s">
        <v>579</v>
      </c>
      <c r="B18" s="267" t="s">
        <v>687</v>
      </c>
      <c r="C18" s="245" t="str">
        <f>IF(SUM('J CAS'!C18,'J CAPS'!C18)=0,"",SUM('J CAS'!C18,'J CAPS'!C18))</f>
        <v/>
      </c>
      <c r="D18" s="314" t="str">
        <f t="shared" si="0"/>
        <v/>
      </c>
      <c r="E18" s="245" t="str">
        <f>IF(SUM('J CAS'!E18,'J CAPS'!E18)=0,"",SUM('J CAS'!E18,'J CAPS'!E18))</f>
        <v/>
      </c>
      <c r="F18" s="314" t="str">
        <f t="shared" si="1"/>
        <v/>
      </c>
      <c r="G18" s="245" t="str">
        <f>IF(SUM('J CAS'!G18,'J CAPS'!G18)=0,"",SUM('J CAS'!G18,'J CAPS'!G18))</f>
        <v/>
      </c>
      <c r="H18" s="314" t="str">
        <f t="shared" si="2"/>
        <v/>
      </c>
      <c r="I18" s="291">
        <v>19</v>
      </c>
    </row>
    <row r="19" spans="1:9" ht="13.5" thickBot="1" x14ac:dyDescent="0.25">
      <c r="A19" s="83" t="s">
        <v>579</v>
      </c>
      <c r="B19" s="267" t="s">
        <v>912</v>
      </c>
      <c r="C19" s="245" t="str">
        <f>IF(SUM('J CAS'!C19,'J CAPS'!C19)=0,"",SUM('J CAS'!C19,'J CAPS'!C19))</f>
        <v/>
      </c>
      <c r="D19" s="314" t="str">
        <f t="shared" si="0"/>
        <v/>
      </c>
      <c r="E19" s="245" t="str">
        <f>IF(SUM('J CAS'!E19,'J CAPS'!E19)=0,"",SUM('J CAS'!E19,'J CAPS'!E19))</f>
        <v/>
      </c>
      <c r="F19" s="314" t="str">
        <f t="shared" si="1"/>
        <v/>
      </c>
      <c r="G19" s="245" t="str">
        <f>IF(SUM('J CAS'!G19,'J CAPS'!G19)=0,"",SUM('J CAS'!G19,'J CAPS'!G19))</f>
        <v/>
      </c>
      <c r="H19" s="314" t="str">
        <f t="shared" si="2"/>
        <v/>
      </c>
      <c r="I19" s="291">
        <v>22</v>
      </c>
    </row>
    <row r="20" spans="1:9" ht="13.5" thickBot="1" x14ac:dyDescent="0.25">
      <c r="A20" s="83" t="s">
        <v>579</v>
      </c>
      <c r="B20" s="267" t="s">
        <v>926</v>
      </c>
      <c r="C20" s="245" t="str">
        <f>IF(SUM('J CAS'!C20,'J CAPS'!C20)=0,"",SUM('J CAS'!C20,'J CAPS'!C20))</f>
        <v/>
      </c>
      <c r="D20" s="314" t="str">
        <f t="shared" si="0"/>
        <v/>
      </c>
      <c r="E20" s="245" t="str">
        <f>IF(SUM('J CAS'!E20,'J CAPS'!E20)=0,"",SUM('J CAS'!E20,'J CAPS'!E20))</f>
        <v/>
      </c>
      <c r="F20" s="314" t="str">
        <f t="shared" si="1"/>
        <v/>
      </c>
      <c r="G20" s="245">
        <f>IF(SUM('J CAS'!G20,'J CAPS'!G20)=0,"",SUM('J CAS'!G20,'J CAPS'!G20))</f>
        <v>13</v>
      </c>
      <c r="H20" s="314">
        <f t="shared" si="2"/>
        <v>1.4270032930845226E-2</v>
      </c>
      <c r="I20" s="291">
        <v>23</v>
      </c>
    </row>
    <row r="21" spans="1:9" ht="13.5" thickBot="1" x14ac:dyDescent="0.25">
      <c r="A21" s="83" t="s">
        <v>579</v>
      </c>
      <c r="B21" s="267" t="s">
        <v>913</v>
      </c>
      <c r="C21" s="245" t="str">
        <f>IF(SUM('J CAS'!C21,'J CAPS'!C21)=0,"",SUM('J CAS'!C21,'J CAPS'!C21))</f>
        <v/>
      </c>
      <c r="D21" s="314" t="str">
        <f t="shared" si="0"/>
        <v/>
      </c>
      <c r="E21" s="245">
        <f>IF(SUM('J CAS'!E21,'J CAPS'!E21)=0,"",SUM('J CAS'!E21,'J CAPS'!E21))</f>
        <v>28</v>
      </c>
      <c r="F21" s="314">
        <f t="shared" si="1"/>
        <v>1</v>
      </c>
      <c r="G21" s="245" t="str">
        <f>IF(SUM('J CAS'!G21,'J CAPS'!G21)=0,"",SUM('J CAS'!G21,'J CAPS'!G21))</f>
        <v/>
      </c>
      <c r="H21" s="314" t="str">
        <f t="shared" si="2"/>
        <v/>
      </c>
      <c r="I21" s="291">
        <v>24</v>
      </c>
    </row>
    <row r="22" spans="1:9" ht="13.5" thickBot="1" x14ac:dyDescent="0.25">
      <c r="A22" s="83" t="s">
        <v>579</v>
      </c>
      <c r="B22" s="267" t="s">
        <v>914</v>
      </c>
      <c r="C22" s="245" t="str">
        <f>IF(SUM('J CAS'!C22,'J CAPS'!C22)=0,"",SUM('J CAS'!C22,'J CAPS'!C22))</f>
        <v/>
      </c>
      <c r="D22" s="314" t="str">
        <f t="shared" si="0"/>
        <v/>
      </c>
      <c r="E22" s="245" t="str">
        <f>IF(SUM('J CAS'!E22,'J CAPS'!E22)=0,"",SUM('J CAS'!E22,'J CAPS'!E22))</f>
        <v/>
      </c>
      <c r="F22" s="314" t="str">
        <f t="shared" si="1"/>
        <v/>
      </c>
      <c r="G22" s="245" t="str">
        <f>IF(SUM('J CAS'!G22,'J CAPS'!G22)=0,"",SUM('J CAS'!G22,'J CAPS'!G22))</f>
        <v/>
      </c>
      <c r="H22" s="314" t="str">
        <f t="shared" si="2"/>
        <v/>
      </c>
      <c r="I22" s="291">
        <v>25</v>
      </c>
    </row>
    <row r="23" spans="1:9" ht="13.5" thickBot="1" x14ac:dyDescent="0.25">
      <c r="A23" s="83" t="s">
        <v>579</v>
      </c>
      <c r="B23" s="267" t="s">
        <v>583</v>
      </c>
      <c r="C23" s="245" t="str">
        <f>IF(SUM('J CAS'!C23,'J CAPS'!C23)=0,"",SUM('J CAS'!C23,'J CAPS'!C23))</f>
        <v/>
      </c>
      <c r="D23" s="314" t="str">
        <f t="shared" si="0"/>
        <v/>
      </c>
      <c r="E23" s="245" t="str">
        <f>IF(SUM('J CAS'!E23,'J CAPS'!E23)=0,"",SUM('J CAS'!E23,'J CAPS'!E23))</f>
        <v/>
      </c>
      <c r="F23" s="314" t="str">
        <f t="shared" si="1"/>
        <v/>
      </c>
      <c r="G23" s="245">
        <f>IF(SUM('J CAS'!G23,'J CAPS'!G23)=0,"",SUM('J CAS'!G23,'J CAPS'!G23))</f>
        <v>49</v>
      </c>
      <c r="H23" s="314">
        <f t="shared" si="2"/>
        <v>5.3787047200878159E-2</v>
      </c>
      <c r="I23" s="291">
        <v>26</v>
      </c>
    </row>
    <row r="24" spans="1:9" ht="13.5" thickBot="1" x14ac:dyDescent="0.25">
      <c r="A24" s="83" t="s">
        <v>579</v>
      </c>
      <c r="B24" s="267" t="s">
        <v>161</v>
      </c>
      <c r="C24" s="245" t="str">
        <f>IF(SUM('J CAS'!C24,'J CAPS'!C24)=0,"",SUM('J CAS'!C24,'J CAPS'!C24))</f>
        <v/>
      </c>
      <c r="D24" s="314" t="str">
        <f t="shared" si="0"/>
        <v/>
      </c>
      <c r="E24" s="245" t="str">
        <f>IF(SUM('J CAS'!E24,'J CAPS'!E24)=0,"",SUM('J CAS'!E24,'J CAPS'!E24))</f>
        <v/>
      </c>
      <c r="F24" s="314" t="str">
        <f t="shared" si="1"/>
        <v/>
      </c>
      <c r="G24" s="245">
        <f>IF(SUM('J CAS'!G24,'J CAPS'!G24)=0,"",SUM('J CAS'!G24,'J CAPS'!G24))</f>
        <v>8</v>
      </c>
      <c r="H24" s="314">
        <f t="shared" si="2"/>
        <v>8.7815587266739849E-3</v>
      </c>
      <c r="I24" s="291">
        <v>27</v>
      </c>
    </row>
    <row r="25" spans="1:9" ht="13.5" thickBot="1" x14ac:dyDescent="0.25">
      <c r="A25" s="83" t="s">
        <v>579</v>
      </c>
      <c r="B25" s="267" t="s">
        <v>162</v>
      </c>
      <c r="C25" s="245" t="str">
        <f>IF(SUM('J CAS'!C25,'J CAPS'!C25)=0,"",SUM('J CAS'!C25,'J CAPS'!C25))</f>
        <v/>
      </c>
      <c r="D25" s="314" t="str">
        <f t="shared" si="0"/>
        <v/>
      </c>
      <c r="E25" s="245" t="str">
        <f>IF(SUM('J CAS'!E25,'J CAPS'!E25)=0,"",SUM('J CAS'!E25,'J CAPS'!E25))</f>
        <v/>
      </c>
      <c r="F25" s="314" t="str">
        <f t="shared" si="1"/>
        <v/>
      </c>
      <c r="G25" s="245" t="str">
        <f>IF(SUM('J CAS'!G25,'J CAPS'!G25)=0,"",SUM('J CAS'!G25,'J CAPS'!G25))</f>
        <v/>
      </c>
      <c r="H25" s="314" t="str">
        <f t="shared" si="2"/>
        <v/>
      </c>
      <c r="I25" s="291" t="s">
        <v>163</v>
      </c>
    </row>
    <row r="26" spans="1:9" ht="13.5" thickBot="1" x14ac:dyDescent="0.25">
      <c r="A26" s="83" t="s">
        <v>579</v>
      </c>
      <c r="B26" s="267" t="s">
        <v>587</v>
      </c>
      <c r="C26" s="245" t="str">
        <f>IF(SUM('J CAS'!C26,'J CAPS'!C26)=0,"",SUM('J CAS'!C26,'J CAPS'!C26))</f>
        <v/>
      </c>
      <c r="D26" s="314" t="str">
        <f t="shared" si="0"/>
        <v/>
      </c>
      <c r="E26" s="245" t="str">
        <f>IF(SUM('J CAS'!E26,'J CAPS'!E26)=0,"",SUM('J CAS'!E26,'J CAPS'!E26))</f>
        <v/>
      </c>
      <c r="F26" s="314" t="str">
        <f t="shared" si="1"/>
        <v/>
      </c>
      <c r="G26" s="245">
        <f>IF(SUM('J CAS'!G26,'J CAPS'!G26)=0,"",SUM('J CAS'!G26,'J CAPS'!G26))</f>
        <v>19</v>
      </c>
      <c r="H26" s="314">
        <f t="shared" si="2"/>
        <v>2.0856201975850714E-2</v>
      </c>
      <c r="I26" s="291">
        <v>30</v>
      </c>
    </row>
    <row r="27" spans="1:9" ht="13.5" thickBot="1" x14ac:dyDescent="0.25">
      <c r="A27" s="83" t="s">
        <v>579</v>
      </c>
      <c r="B27" s="267" t="s">
        <v>348</v>
      </c>
      <c r="C27" s="245" t="str">
        <f>IF(SUM('J CAS'!C27,'J CAPS'!C27)=0,"",SUM('J CAS'!C27,'J CAPS'!C27))</f>
        <v/>
      </c>
      <c r="D27" s="314" t="str">
        <f t="shared" si="0"/>
        <v/>
      </c>
      <c r="E27" s="245" t="str">
        <f>IF(SUM('J CAS'!E27,'J CAPS'!E27)=0,"",SUM('J CAS'!E27,'J CAPS'!E27))</f>
        <v/>
      </c>
      <c r="F27" s="314" t="str">
        <f t="shared" si="1"/>
        <v/>
      </c>
      <c r="G27" s="245">
        <f>IF(SUM('J CAS'!G27,'J CAPS'!G27)=0,"",SUM('J CAS'!G27,'J CAPS'!G27))</f>
        <v>30</v>
      </c>
      <c r="H27" s="314">
        <f t="shared" si="2"/>
        <v>3.2930845225027441E-2</v>
      </c>
      <c r="I27" s="291">
        <v>31</v>
      </c>
    </row>
    <row r="28" spans="1:9" ht="13.5" thickBot="1" x14ac:dyDescent="0.25">
      <c r="A28" s="83" t="s">
        <v>579</v>
      </c>
      <c r="B28" s="267" t="s">
        <v>688</v>
      </c>
      <c r="C28" s="245" t="str">
        <f>IF(SUM('J CAS'!C28,'J CAPS'!C28)=0,"",SUM('J CAS'!C28,'J CAPS'!C28))</f>
        <v/>
      </c>
      <c r="D28" s="314" t="str">
        <f t="shared" si="0"/>
        <v/>
      </c>
      <c r="E28" s="245" t="str">
        <f>IF(SUM('J CAS'!E28,'J CAPS'!E28)=0,"",SUM('J CAS'!E28,'J CAPS'!E28))</f>
        <v/>
      </c>
      <c r="F28" s="314" t="str">
        <f t="shared" si="1"/>
        <v/>
      </c>
      <c r="G28" s="245">
        <f>IF(SUM('J CAS'!G28,'J CAPS'!G28)=0,"",SUM('J CAS'!G28,'J CAPS'!G28))</f>
        <v>3</v>
      </c>
      <c r="H28" s="314">
        <f t="shared" si="2"/>
        <v>3.2930845225027441E-3</v>
      </c>
      <c r="I28" s="291">
        <v>38</v>
      </c>
    </row>
    <row r="29" spans="1:9" ht="13.5" thickBot="1" x14ac:dyDescent="0.25">
      <c r="A29" s="83" t="s">
        <v>579</v>
      </c>
      <c r="B29" s="267" t="s">
        <v>689</v>
      </c>
      <c r="C29" s="245" t="str">
        <f>IF(SUM('J CAS'!C29,'J CAPS'!C29)=0,"",SUM('J CAS'!C29,'J CAPS'!C29))</f>
        <v/>
      </c>
      <c r="D29" s="314" t="str">
        <f t="shared" si="0"/>
        <v/>
      </c>
      <c r="E29" s="245" t="str">
        <f>IF(SUM('J CAS'!E29,'J CAPS'!E29)=0,"",SUM('J CAS'!E29,'J CAPS'!E29))</f>
        <v/>
      </c>
      <c r="F29" s="314" t="str">
        <f t="shared" si="1"/>
        <v/>
      </c>
      <c r="G29" s="245">
        <f>IF(SUM('J CAS'!G29,'J CAPS'!G29)=0,"",SUM('J CAS'!G29,'J CAPS'!G29))</f>
        <v>30</v>
      </c>
      <c r="H29" s="314">
        <f t="shared" si="2"/>
        <v>3.2930845225027441E-2</v>
      </c>
      <c r="I29" s="291">
        <v>39</v>
      </c>
    </row>
    <row r="30" spans="1:9" ht="13.5" thickBot="1" x14ac:dyDescent="0.25">
      <c r="A30" s="83" t="s">
        <v>579</v>
      </c>
      <c r="B30" s="267" t="s">
        <v>349</v>
      </c>
      <c r="C30" s="245" t="str">
        <f>IF(SUM('J CAS'!C30,'J CAPS'!C30)=0,"",SUM('J CAS'!C30,'J CAPS'!C30))</f>
        <v/>
      </c>
      <c r="D30" s="314" t="str">
        <f t="shared" si="0"/>
        <v/>
      </c>
      <c r="E30" s="245" t="str">
        <f>IF(SUM('J CAS'!E30,'J CAPS'!E30)=0,"",SUM('J CAS'!E30,'J CAPS'!E30))</f>
        <v/>
      </c>
      <c r="F30" s="314" t="str">
        <f t="shared" si="1"/>
        <v/>
      </c>
      <c r="G30" s="245">
        <f>IF(SUM('J CAS'!G30,'J CAPS'!G30)=0,"",SUM('J CAS'!G30,'J CAPS'!G30))</f>
        <v>30</v>
      </c>
      <c r="H30" s="314">
        <f t="shared" si="2"/>
        <v>3.2930845225027441E-2</v>
      </c>
      <c r="I30" s="291">
        <v>40</v>
      </c>
    </row>
    <row r="31" spans="1:9" ht="13.5" thickBot="1" x14ac:dyDescent="0.25">
      <c r="A31" s="83" t="s">
        <v>579</v>
      </c>
      <c r="B31" s="267" t="s">
        <v>690</v>
      </c>
      <c r="C31" s="245" t="str">
        <f>IF(SUM('J CAS'!C31,'J CAPS'!C31)=0,"",SUM('J CAS'!C31,'J CAPS'!C31))</f>
        <v/>
      </c>
      <c r="D31" s="314" t="str">
        <f t="shared" si="0"/>
        <v/>
      </c>
      <c r="E31" s="245" t="str">
        <f>IF(SUM('J CAS'!E31,'J CAPS'!E31)=0,"",SUM('J CAS'!E31,'J CAPS'!E31))</f>
        <v/>
      </c>
      <c r="F31" s="314" t="str">
        <f t="shared" si="1"/>
        <v/>
      </c>
      <c r="G31" s="245" t="str">
        <f>IF(SUM('J CAS'!G31,'J CAPS'!G31)=0,"",SUM('J CAS'!G31,'J CAPS'!G31))</f>
        <v/>
      </c>
      <c r="H31" s="314" t="str">
        <f t="shared" si="2"/>
        <v/>
      </c>
      <c r="I31" s="291">
        <v>41</v>
      </c>
    </row>
    <row r="32" spans="1:9" ht="13.5" thickBot="1" x14ac:dyDescent="0.25">
      <c r="A32" s="83" t="s">
        <v>579</v>
      </c>
      <c r="B32" s="267" t="s">
        <v>350</v>
      </c>
      <c r="C32" s="245" t="str">
        <f>IF(SUM('J CAS'!C32,'J CAPS'!C32)=0,"",SUM('J CAS'!C32,'J CAPS'!C32))</f>
        <v/>
      </c>
      <c r="D32" s="314" t="str">
        <f t="shared" si="0"/>
        <v/>
      </c>
      <c r="E32" s="245" t="str">
        <f>IF(SUM('J CAS'!E32,'J CAPS'!E32)=0,"",SUM('J CAS'!E32,'J CAPS'!E32))</f>
        <v/>
      </c>
      <c r="F32" s="314" t="str">
        <f t="shared" si="1"/>
        <v/>
      </c>
      <c r="G32" s="245">
        <f>IF(SUM('J CAS'!G32,'J CAPS'!G32)=0,"",SUM('J CAS'!G32,'J CAPS'!G32))</f>
        <v>42</v>
      </c>
      <c r="H32" s="314">
        <f t="shared" si="2"/>
        <v>4.6103183315038418E-2</v>
      </c>
      <c r="I32" s="291">
        <v>42</v>
      </c>
    </row>
    <row r="33" spans="1:9" ht="26.25" thickBot="1" x14ac:dyDescent="0.25">
      <c r="A33" s="83" t="s">
        <v>579</v>
      </c>
      <c r="B33" s="267" t="s">
        <v>164</v>
      </c>
      <c r="C33" s="245" t="str">
        <f>IF(SUM('J CAS'!C33,'J CAPS'!C33)=0,"",SUM('J CAS'!C33,'J CAPS'!C33))</f>
        <v/>
      </c>
      <c r="D33" s="314" t="str">
        <f t="shared" si="0"/>
        <v/>
      </c>
      <c r="E33" s="245" t="str">
        <f>IF(SUM('J CAS'!E33,'J CAPS'!E33)=0,"",SUM('J CAS'!E33,'J CAPS'!E33))</f>
        <v/>
      </c>
      <c r="F33" s="314" t="str">
        <f t="shared" si="1"/>
        <v/>
      </c>
      <c r="G33" s="245" t="str">
        <f>IF(SUM('J CAS'!G33,'J CAPS'!G33)=0,"",SUM('J CAS'!G33,'J CAPS'!G33))</f>
        <v/>
      </c>
      <c r="H33" s="314" t="str">
        <f t="shared" si="2"/>
        <v/>
      </c>
      <c r="I33" s="291">
        <v>43</v>
      </c>
    </row>
    <row r="34" spans="1:9" ht="13.5" thickBot="1" x14ac:dyDescent="0.25">
      <c r="A34" s="83" t="s">
        <v>579</v>
      </c>
      <c r="B34" s="267" t="s">
        <v>691</v>
      </c>
      <c r="C34" s="245" t="str">
        <f>IF(SUM('J CAS'!C34,'J CAPS'!C34)=0,"",SUM('J CAS'!C34,'J CAPS'!C34))</f>
        <v/>
      </c>
      <c r="D34" s="314" t="str">
        <f t="shared" si="0"/>
        <v/>
      </c>
      <c r="E34" s="245" t="str">
        <f>IF(SUM('J CAS'!E34,'J CAPS'!E34)=0,"",SUM('J CAS'!E34,'J CAPS'!E34))</f>
        <v/>
      </c>
      <c r="F34" s="314" t="str">
        <f t="shared" si="1"/>
        <v/>
      </c>
      <c r="G34" s="245">
        <f>IF(SUM('J CAS'!G34,'J CAPS'!G34)=0,"",SUM('J CAS'!G34,'J CAPS'!G34))</f>
        <v>28</v>
      </c>
      <c r="H34" s="314">
        <f t="shared" si="2"/>
        <v>3.0735455543358946E-2</v>
      </c>
      <c r="I34" s="291">
        <v>44</v>
      </c>
    </row>
    <row r="35" spans="1:9" ht="13.5" thickBot="1" x14ac:dyDescent="0.25">
      <c r="A35" s="83" t="s">
        <v>579</v>
      </c>
      <c r="B35" s="267" t="s">
        <v>692</v>
      </c>
      <c r="C35" s="245" t="str">
        <f>IF(SUM('J CAS'!C35,'J CAPS'!C35)=0,"",SUM('J CAS'!C35,'J CAPS'!C35))</f>
        <v/>
      </c>
      <c r="D35" s="314" t="str">
        <f t="shared" si="0"/>
        <v/>
      </c>
      <c r="E35" s="245" t="str">
        <f>IF(SUM('J CAS'!E35,'J CAPS'!E35)=0,"",SUM('J CAS'!E35,'J CAPS'!E35))</f>
        <v/>
      </c>
      <c r="F35" s="314" t="str">
        <f t="shared" si="1"/>
        <v/>
      </c>
      <c r="G35" s="245">
        <f>IF(SUM('J CAS'!G35,'J CAPS'!G35)=0,"",SUM('J CAS'!G35,'J CAPS'!G35))</f>
        <v>38</v>
      </c>
      <c r="H35" s="314">
        <f t="shared" si="2"/>
        <v>4.1712403951701428E-2</v>
      </c>
      <c r="I35" s="291">
        <v>45</v>
      </c>
    </row>
    <row r="36" spans="1:9" ht="13.5" thickBot="1" x14ac:dyDescent="0.25">
      <c r="A36" s="83" t="s">
        <v>579</v>
      </c>
      <c r="B36" s="267" t="s">
        <v>693</v>
      </c>
      <c r="C36" s="245" t="str">
        <f>IF(SUM('J CAS'!C36,'J CAPS'!C36)=0,"",SUM('J CAS'!C36,'J CAPS'!C36))</f>
        <v/>
      </c>
      <c r="D36" s="314" t="str">
        <f t="shared" si="0"/>
        <v/>
      </c>
      <c r="E36" s="245" t="str">
        <f>IF(SUM('J CAS'!E36,'J CAPS'!E36)=0,"",SUM('J CAS'!E36,'J CAPS'!E36))</f>
        <v/>
      </c>
      <c r="F36" s="314" t="str">
        <f t="shared" si="1"/>
        <v/>
      </c>
      <c r="G36" s="245" t="str">
        <f>IF(SUM('J CAS'!G36,'J CAPS'!G36)=0,"",SUM('J CAS'!G36,'J CAPS'!G36))</f>
        <v/>
      </c>
      <c r="H36" s="314" t="str">
        <f t="shared" si="2"/>
        <v/>
      </c>
      <c r="I36" s="291">
        <v>46</v>
      </c>
    </row>
    <row r="37" spans="1:9" ht="13.5" thickBot="1" x14ac:dyDescent="0.25">
      <c r="A37" s="83" t="s">
        <v>579</v>
      </c>
      <c r="B37" s="267" t="s">
        <v>694</v>
      </c>
      <c r="C37" s="245" t="str">
        <f>IF(SUM('J CAS'!C37,'J CAPS'!C37)=0,"",SUM('J CAS'!C37,'J CAPS'!C37))</f>
        <v/>
      </c>
      <c r="D37" s="314" t="str">
        <f t="shared" si="0"/>
        <v/>
      </c>
      <c r="E37" s="245" t="str">
        <f>IF(SUM('J CAS'!E37,'J CAPS'!E37)=0,"",SUM('J CAS'!E37,'J CAPS'!E37))</f>
        <v/>
      </c>
      <c r="F37" s="314" t="str">
        <f t="shared" si="1"/>
        <v/>
      </c>
      <c r="G37" s="245" t="str">
        <f>IF(SUM('J CAS'!G37,'J CAPS'!G37)=0,"",SUM('J CAS'!G37,'J CAPS'!G37))</f>
        <v/>
      </c>
      <c r="H37" s="314" t="str">
        <f t="shared" si="2"/>
        <v/>
      </c>
      <c r="I37" s="291">
        <v>47</v>
      </c>
    </row>
    <row r="38" spans="1:9" ht="13.5" thickBot="1" x14ac:dyDescent="0.25">
      <c r="A38" s="83" t="s">
        <v>579</v>
      </c>
      <c r="B38" s="267" t="s">
        <v>695</v>
      </c>
      <c r="C38" s="245" t="str">
        <f>IF(SUM('J CAS'!C38,'J CAPS'!C38)=0,"",SUM('J CAS'!C38,'J CAPS'!C38))</f>
        <v/>
      </c>
      <c r="D38" s="314" t="str">
        <f t="shared" si="0"/>
        <v/>
      </c>
      <c r="E38" s="245" t="str">
        <f>IF(SUM('J CAS'!E38,'J CAPS'!E38)=0,"",SUM('J CAS'!E38,'J CAPS'!E38))</f>
        <v/>
      </c>
      <c r="F38" s="314" t="str">
        <f t="shared" si="1"/>
        <v/>
      </c>
      <c r="G38" s="245" t="str">
        <f>IF(SUM('J CAS'!G38,'J CAPS'!G38)=0,"",SUM('J CAS'!G38,'J CAPS'!G38))</f>
        <v/>
      </c>
      <c r="H38" s="314" t="str">
        <f t="shared" si="2"/>
        <v/>
      </c>
      <c r="I38" s="291">
        <v>48</v>
      </c>
    </row>
    <row r="39" spans="1:9" ht="13.5" thickBot="1" x14ac:dyDescent="0.25">
      <c r="A39" s="83" t="s">
        <v>579</v>
      </c>
      <c r="B39" s="267" t="s">
        <v>696</v>
      </c>
      <c r="C39" s="245" t="str">
        <f>IF(SUM('J CAS'!C39,'J CAPS'!C39)=0,"",SUM('J CAS'!C39,'J CAPS'!C39))</f>
        <v/>
      </c>
      <c r="D39" s="314" t="str">
        <f t="shared" si="0"/>
        <v/>
      </c>
      <c r="E39" s="245" t="str">
        <f>IF(SUM('J CAS'!E39,'J CAPS'!E39)=0,"",SUM('J CAS'!E39,'J CAPS'!E39))</f>
        <v/>
      </c>
      <c r="F39" s="314" t="str">
        <f t="shared" si="1"/>
        <v/>
      </c>
      <c r="G39" s="245" t="str">
        <f>IF(SUM('J CAS'!G39,'J CAPS'!G39)=0,"",SUM('J CAS'!G39,'J CAPS'!G39))</f>
        <v/>
      </c>
      <c r="H39" s="314" t="str">
        <f t="shared" si="2"/>
        <v/>
      </c>
      <c r="I39" s="291">
        <v>49</v>
      </c>
    </row>
    <row r="40" spans="1:9" ht="13.5" thickBot="1" x14ac:dyDescent="0.25">
      <c r="A40" s="83" t="s">
        <v>579</v>
      </c>
      <c r="B40" s="267" t="s">
        <v>351</v>
      </c>
      <c r="C40" s="245" t="str">
        <f>IF(SUM('J CAS'!C40,'J CAPS'!C40)=0,"",SUM('J CAS'!C40,'J CAPS'!C40))</f>
        <v/>
      </c>
      <c r="D40" s="314" t="str">
        <f t="shared" si="0"/>
        <v/>
      </c>
      <c r="E40" s="245" t="str">
        <f>IF(SUM('J CAS'!E40,'J CAPS'!E40)=0,"",SUM('J CAS'!E40,'J CAPS'!E40))</f>
        <v/>
      </c>
      <c r="F40" s="314" t="str">
        <f t="shared" si="1"/>
        <v/>
      </c>
      <c r="G40" s="245">
        <f>IF(SUM('J CAS'!G40,'J CAPS'!G40)=0,"",SUM('J CAS'!G40,'J CAPS'!G40))</f>
        <v>16</v>
      </c>
      <c r="H40" s="314">
        <f t="shared" si="2"/>
        <v>1.756311745334797E-2</v>
      </c>
      <c r="I40" s="291">
        <v>50</v>
      </c>
    </row>
    <row r="41" spans="1:9" ht="13.5" thickBot="1" x14ac:dyDescent="0.25">
      <c r="A41" s="83" t="s">
        <v>579</v>
      </c>
      <c r="B41" s="267" t="s">
        <v>963</v>
      </c>
      <c r="C41" s="245" t="str">
        <f>IF(SUM('J CAS'!C41,'J CAPS'!C41)=0,"",SUM('J CAS'!C41,'J CAPS'!C41))</f>
        <v/>
      </c>
      <c r="D41" s="314" t="str">
        <f t="shared" si="0"/>
        <v/>
      </c>
      <c r="E41" s="245" t="str">
        <f>IF(SUM('J CAS'!E41,'J CAPS'!E41)=0,"",SUM('J CAS'!E41,'J CAPS'!E41))</f>
        <v/>
      </c>
      <c r="F41" s="314" t="str">
        <f t="shared" si="1"/>
        <v/>
      </c>
      <c r="G41" s="245">
        <f>IF(SUM('J CAS'!G41,'J CAPS'!G41)=0,"",SUM('J CAS'!G41,'J CAPS'!G41))</f>
        <v>198</v>
      </c>
      <c r="H41" s="314">
        <f t="shared" si="2"/>
        <v>0.21734357848518113</v>
      </c>
      <c r="I41" s="291">
        <v>51</v>
      </c>
    </row>
    <row r="42" spans="1:9" ht="13.5" thickBot="1" x14ac:dyDescent="0.25">
      <c r="A42" s="83" t="s">
        <v>579</v>
      </c>
      <c r="B42" s="267" t="s">
        <v>584</v>
      </c>
      <c r="C42" s="245">
        <f>IF(SUM('J CAS'!C42,'J CAPS'!C42)=0,"",SUM('J CAS'!C42,'J CAPS'!C42))</f>
        <v>3</v>
      </c>
      <c r="D42" s="314">
        <f t="shared" si="0"/>
        <v>1</v>
      </c>
      <c r="E42" s="245" t="str">
        <f>IF(SUM('J CAS'!E42,'J CAPS'!E42)=0,"",SUM('J CAS'!E42,'J CAPS'!E42))</f>
        <v/>
      </c>
      <c r="F42" s="314" t="str">
        <f t="shared" si="1"/>
        <v/>
      </c>
      <c r="G42" s="245">
        <f>IF(SUM('J CAS'!G42,'J CAPS'!G42)=0,"",SUM('J CAS'!G42,'J CAPS'!G42))</f>
        <v>195</v>
      </c>
      <c r="H42" s="314">
        <f t="shared" si="2"/>
        <v>0.21405049396267836</v>
      </c>
      <c r="I42" s="291">
        <v>52</v>
      </c>
    </row>
    <row r="43" spans="1:9" ht="13.5" thickBot="1" x14ac:dyDescent="0.25">
      <c r="A43" s="83" t="s">
        <v>579</v>
      </c>
      <c r="B43" s="267" t="s">
        <v>931</v>
      </c>
      <c r="C43" s="245" t="str">
        <f>IF(SUM('J CAS'!C43,'J CAPS'!C43)=0,"",SUM('J CAS'!C43,'J CAPS'!C43))</f>
        <v/>
      </c>
      <c r="D43" s="314" t="str">
        <f t="shared" si="0"/>
        <v/>
      </c>
      <c r="E43" s="245" t="str">
        <f>IF(SUM('J CAS'!E43,'J CAPS'!E43)=0,"",SUM('J CAS'!E43,'J CAPS'!E43))</f>
        <v/>
      </c>
      <c r="F43" s="314" t="str">
        <f t="shared" si="1"/>
        <v/>
      </c>
      <c r="G43" s="245">
        <f>IF(SUM('J CAS'!G43,'J CAPS'!G43)=0,"",SUM('J CAS'!G43,'J CAPS'!G43))</f>
        <v>11</v>
      </c>
      <c r="H43" s="314">
        <f t="shared" si="2"/>
        <v>1.2074643249176729E-2</v>
      </c>
      <c r="I43" s="291">
        <v>54</v>
      </c>
    </row>
    <row r="44" spans="1:9" ht="13.5" thickBot="1" x14ac:dyDescent="0.25">
      <c r="A44" s="83" t="s">
        <v>579</v>
      </c>
      <c r="B44" s="292" t="s">
        <v>352</v>
      </c>
      <c r="C44" s="245" t="str">
        <f>IF(SUM('J CAS'!C44,'J CAPS'!C44)=0,"",SUM('J CAS'!C44,'J CAPS'!C44))</f>
        <v/>
      </c>
      <c r="D44" s="314" t="str">
        <f t="shared" si="0"/>
        <v/>
      </c>
      <c r="E44" s="245" t="str">
        <f>IF(SUM('J CAS'!E44,'J CAPS'!E44)=0,"",SUM('J CAS'!E44,'J CAPS'!E44))</f>
        <v/>
      </c>
      <c r="F44" s="314" t="str">
        <f t="shared" si="1"/>
        <v/>
      </c>
      <c r="G44" s="245" t="str">
        <f>IF(SUM('J CAS'!G44,'J CAPS'!G44)=0,"",SUM('J CAS'!G44,'J CAPS'!G44))</f>
        <v/>
      </c>
      <c r="H44" s="314" t="str">
        <f t="shared" si="2"/>
        <v/>
      </c>
      <c r="I44" s="294"/>
    </row>
    <row r="45" spans="1:9" x14ac:dyDescent="0.2">
      <c r="A45" s="83" t="s">
        <v>579</v>
      </c>
      <c r="B45" s="18" t="s">
        <v>836</v>
      </c>
      <c r="C45" s="313">
        <f t="shared" ref="C45:H45" si="3">SUM(C6:C44)</f>
        <v>3</v>
      </c>
      <c r="D45" s="207">
        <f t="shared" si="3"/>
        <v>1</v>
      </c>
      <c r="E45" s="313">
        <f t="shared" si="3"/>
        <v>28</v>
      </c>
      <c r="F45" s="207">
        <f t="shared" si="3"/>
        <v>1</v>
      </c>
      <c r="G45" s="313">
        <f t="shared" si="3"/>
        <v>911</v>
      </c>
      <c r="H45" s="207">
        <f t="shared" si="3"/>
        <v>1</v>
      </c>
      <c r="I45" s="87"/>
    </row>
  </sheetData>
  <mergeCells count="2">
    <mergeCell ref="B4:I4"/>
    <mergeCell ref="A1:I1"/>
  </mergeCells>
  <phoneticPr fontId="0" type="noConversion"/>
  <conditionalFormatting sqref="D6:D44">
    <cfRule type="colorScale" priority="3">
      <colorScale>
        <cfvo type="min"/>
        <cfvo type="max"/>
        <color rgb="FFFFEF9C"/>
        <color rgb="FF63BE7B"/>
      </colorScale>
    </cfRule>
  </conditionalFormatting>
  <conditionalFormatting sqref="F6:F44">
    <cfRule type="colorScale" priority="2">
      <colorScale>
        <cfvo type="min"/>
        <cfvo type="max"/>
        <color rgb="FFFFEF9C"/>
        <color rgb="FF63BE7B"/>
      </colorScale>
    </cfRule>
  </conditionalFormatting>
  <conditionalFormatting sqref="H6:H44">
    <cfRule type="colorScale" priority="1">
      <colorScale>
        <cfvo type="min"/>
        <cfvo type="max"/>
        <color rgb="FFFFEF9C"/>
        <color rgb="FF63BE7B"/>
      </colorScale>
    </cfRule>
  </conditionalFormatting>
  <hyperlinks>
    <hyperlink ref="M1" location="'J CAS'!A1" display="CAS                                            "/>
    <hyperlink ref="N1" location="'J CAPS'!A1" display="CAPS                                         "/>
    <hyperlink ref="K1" location="'Table of Contents'!A1" display="Table of Contents"/>
  </hyperlinks>
  <pageMargins left="0.75" right="0.75" top="1" bottom="1" header="0.5" footer="0.5"/>
  <pageSetup scale="66" orientation="landscape" r:id="rId1"/>
  <headerFooter alignWithMargins="0">
    <oddHeader>&amp;CCommon Data Set 2010-11</oddHeader>
    <oddFooter>&amp;C&amp;A&amp;RPage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81"/>
  <sheetViews>
    <sheetView topLeftCell="A40" zoomScaleNormal="100" workbookViewId="0">
      <selection activeCell="K1" sqref="K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943" t="s">
        <v>1023</v>
      </c>
      <c r="B1" s="943"/>
      <c r="C1" s="943"/>
      <c r="D1" s="943"/>
      <c r="E1" s="943"/>
      <c r="F1" s="943"/>
      <c r="G1" s="343" t="s">
        <v>1043</v>
      </c>
      <c r="H1" s="334" t="s">
        <v>1026</v>
      </c>
      <c r="I1" s="335" t="s">
        <v>1006</v>
      </c>
      <c r="J1" s="333"/>
      <c r="K1" s="337" t="s">
        <v>1011</v>
      </c>
      <c r="L1" s="338" t="s">
        <v>1012</v>
      </c>
      <c r="M1" s="339" t="s">
        <v>1013</v>
      </c>
      <c r="N1" s="342" t="s">
        <v>1042</v>
      </c>
      <c r="O1" s="344" t="s">
        <v>1044</v>
      </c>
    </row>
    <row r="3" spans="1:15" ht="50.25" customHeight="1" x14ac:dyDescent="0.2">
      <c r="A3" s="469" t="s">
        <v>121</v>
      </c>
      <c r="B3" s="737" t="s">
        <v>1078</v>
      </c>
      <c r="C3" s="748"/>
      <c r="D3" s="748"/>
      <c r="E3" s="748"/>
      <c r="F3" s="748"/>
      <c r="G3" s="471"/>
      <c r="H3" s="471"/>
      <c r="I3" s="471"/>
    </row>
    <row r="4" spans="1:15" x14ac:dyDescent="0.2">
      <c r="A4" s="469" t="s">
        <v>121</v>
      </c>
      <c r="B4" s="433"/>
      <c r="C4" s="749" t="s">
        <v>252</v>
      </c>
      <c r="D4" s="749"/>
      <c r="E4" s="749" t="s">
        <v>253</v>
      </c>
      <c r="F4" s="749"/>
      <c r="G4" s="299" t="s">
        <v>983</v>
      </c>
      <c r="H4" s="299" t="s">
        <v>984</v>
      </c>
      <c r="I4" s="299" t="s">
        <v>985</v>
      </c>
    </row>
    <row r="5" spans="1:15" x14ac:dyDescent="0.2">
      <c r="A5" s="469" t="s">
        <v>121</v>
      </c>
      <c r="B5" s="462"/>
      <c r="C5" s="435" t="s">
        <v>254</v>
      </c>
      <c r="D5" s="435" t="s">
        <v>255</v>
      </c>
      <c r="E5" s="435" t="s">
        <v>254</v>
      </c>
      <c r="F5" s="435" t="s">
        <v>255</v>
      </c>
      <c r="G5" s="471"/>
      <c r="H5" s="471"/>
      <c r="I5" s="471"/>
    </row>
    <row r="6" spans="1:15" x14ac:dyDescent="0.2">
      <c r="A6" s="469" t="s">
        <v>121</v>
      </c>
      <c r="B6" s="436" t="s">
        <v>256</v>
      </c>
      <c r="C6" s="19"/>
      <c r="D6" s="19"/>
      <c r="E6" s="19"/>
      <c r="F6" s="19"/>
      <c r="G6" s="471"/>
      <c r="H6" s="471"/>
      <c r="I6" s="471"/>
    </row>
    <row r="7" spans="1:15" ht="25.5" x14ac:dyDescent="0.2">
      <c r="A7" s="469" t="s">
        <v>121</v>
      </c>
      <c r="B7" s="20" t="s">
        <v>257</v>
      </c>
      <c r="C7" s="92">
        <v>214</v>
      </c>
      <c r="D7" s="92">
        <v>388</v>
      </c>
      <c r="E7" s="92">
        <v>0</v>
      </c>
      <c r="F7" s="92">
        <v>2</v>
      </c>
      <c r="G7" s="300">
        <f>SUM(C7:D7)</f>
        <v>602</v>
      </c>
      <c r="H7" s="300">
        <f>SUM(E7:F7)</f>
        <v>2</v>
      </c>
      <c r="I7" s="300">
        <f>SUM(C7:F7)</f>
        <v>604</v>
      </c>
    </row>
    <row r="8" spans="1:15" x14ac:dyDescent="0.2">
      <c r="A8" s="469" t="s">
        <v>121</v>
      </c>
      <c r="B8" s="434" t="s">
        <v>258</v>
      </c>
      <c r="C8" s="92">
        <v>43</v>
      </c>
      <c r="D8" s="92">
        <v>25</v>
      </c>
      <c r="E8" s="92">
        <v>0</v>
      </c>
      <c r="F8" s="92">
        <v>3</v>
      </c>
      <c r="G8" s="300">
        <f t="shared" ref="G8:G12" si="0">SUM(C8:D8)</f>
        <v>68</v>
      </c>
      <c r="H8" s="300">
        <f t="shared" ref="H8:H12" si="1">SUM(E8:F8)</f>
        <v>3</v>
      </c>
      <c r="I8" s="300">
        <f t="shared" ref="I8:I12" si="2">SUM(C8:F8)</f>
        <v>71</v>
      </c>
    </row>
    <row r="9" spans="1:15" x14ac:dyDescent="0.2">
      <c r="A9" s="469" t="s">
        <v>121</v>
      </c>
      <c r="B9" s="434" t="s">
        <v>259</v>
      </c>
      <c r="C9" s="92">
        <v>683</v>
      </c>
      <c r="D9" s="92">
        <v>1080</v>
      </c>
      <c r="E9" s="92">
        <v>30</v>
      </c>
      <c r="F9" s="92">
        <v>43</v>
      </c>
      <c r="G9" s="300">
        <f t="shared" si="0"/>
        <v>1763</v>
      </c>
      <c r="H9" s="300">
        <f t="shared" si="1"/>
        <v>73</v>
      </c>
      <c r="I9" s="300">
        <f t="shared" si="2"/>
        <v>1836</v>
      </c>
    </row>
    <row r="10" spans="1:15" x14ac:dyDescent="0.2">
      <c r="A10" s="469" t="s">
        <v>121</v>
      </c>
      <c r="B10" s="21" t="s">
        <v>260</v>
      </c>
      <c r="C10" s="93">
        <f>SUM(C7:C9)</f>
        <v>940</v>
      </c>
      <c r="D10" s="93">
        <f>SUM(D7:D9)</f>
        <v>1493</v>
      </c>
      <c r="E10" s="93">
        <f>SUM(E7:E9)</f>
        <v>30</v>
      </c>
      <c r="F10" s="93">
        <f>SUM(F7:F9)</f>
        <v>48</v>
      </c>
      <c r="G10" s="300">
        <f t="shared" si="0"/>
        <v>2433</v>
      </c>
      <c r="H10" s="300">
        <f t="shared" si="1"/>
        <v>78</v>
      </c>
      <c r="I10" s="300">
        <f t="shared" si="2"/>
        <v>2511</v>
      </c>
    </row>
    <row r="11" spans="1:15" ht="25.5" x14ac:dyDescent="0.2">
      <c r="A11" s="469" t="s">
        <v>121</v>
      </c>
      <c r="B11" s="20" t="s">
        <v>409</v>
      </c>
      <c r="C11" s="92">
        <v>29</v>
      </c>
      <c r="D11" s="92">
        <v>59</v>
      </c>
      <c r="E11" s="92">
        <v>11</v>
      </c>
      <c r="F11" s="92">
        <v>8</v>
      </c>
      <c r="G11" s="300">
        <f t="shared" si="0"/>
        <v>88</v>
      </c>
      <c r="H11" s="300">
        <f t="shared" si="1"/>
        <v>19</v>
      </c>
      <c r="I11" s="300">
        <f t="shared" si="2"/>
        <v>107</v>
      </c>
      <c r="K11" s="482"/>
      <c r="L11" s="482"/>
      <c r="M11" s="644"/>
      <c r="N11" s="644"/>
      <c r="O11" s="382"/>
    </row>
    <row r="12" spans="1:15" x14ac:dyDescent="0.2">
      <c r="A12" s="469" t="s">
        <v>121</v>
      </c>
      <c r="B12" s="21" t="s">
        <v>410</v>
      </c>
      <c r="C12" s="93">
        <f>SUM(C10:C11)</f>
        <v>969</v>
      </c>
      <c r="D12" s="93">
        <f>SUM(D10:D11)</f>
        <v>1552</v>
      </c>
      <c r="E12" s="93">
        <f>SUM(E10:E11)</f>
        <v>41</v>
      </c>
      <c r="F12" s="93">
        <f>SUM(F10:F11)</f>
        <v>56</v>
      </c>
      <c r="G12" s="300">
        <f t="shared" si="0"/>
        <v>2521</v>
      </c>
      <c r="H12" s="300">
        <f t="shared" si="1"/>
        <v>97</v>
      </c>
      <c r="I12" s="300">
        <f t="shared" si="2"/>
        <v>2618</v>
      </c>
      <c r="M12" s="482"/>
      <c r="N12" s="482"/>
      <c r="O12" s="642"/>
    </row>
    <row r="13" spans="1:15" x14ac:dyDescent="0.2">
      <c r="A13" s="469" t="s">
        <v>121</v>
      </c>
      <c r="B13" s="436" t="s">
        <v>792</v>
      </c>
      <c r="C13" s="94"/>
      <c r="D13" s="94"/>
      <c r="E13" s="94"/>
      <c r="F13" s="94"/>
      <c r="G13" s="300"/>
      <c r="H13" s="300"/>
      <c r="I13" s="300"/>
      <c r="M13" s="645"/>
      <c r="N13" s="645"/>
      <c r="O13" s="642"/>
    </row>
    <row r="14" spans="1:15" s="299" customFormat="1" x14ac:dyDescent="0.2">
      <c r="A14" s="374" t="s">
        <v>121</v>
      </c>
      <c r="B14" s="472" t="s">
        <v>793</v>
      </c>
      <c r="C14" s="375"/>
      <c r="D14" s="375"/>
      <c r="E14" s="375"/>
      <c r="F14" s="375"/>
      <c r="G14" s="300">
        <f t="shared" ref="G14:G17" si="3">SUM(C14:D14)</f>
        <v>0</v>
      </c>
      <c r="H14" s="300">
        <f t="shared" ref="H14:H17" si="4">SUM(E14:F14)</f>
        <v>0</v>
      </c>
      <c r="I14" s="300">
        <f t="shared" ref="I14:I17" si="5">SUM(C14:F14)</f>
        <v>0</v>
      </c>
    </row>
    <row r="15" spans="1:15" s="299" customFormat="1" x14ac:dyDescent="0.2">
      <c r="A15" s="374" t="s">
        <v>121</v>
      </c>
      <c r="B15" s="472" t="s">
        <v>259</v>
      </c>
      <c r="C15" s="375"/>
      <c r="D15" s="375"/>
      <c r="E15" s="375"/>
      <c r="F15" s="375"/>
      <c r="G15" s="300">
        <f t="shared" si="3"/>
        <v>0</v>
      </c>
      <c r="H15" s="300">
        <f t="shared" si="4"/>
        <v>0</v>
      </c>
      <c r="I15" s="300">
        <f t="shared" si="5"/>
        <v>0</v>
      </c>
    </row>
    <row r="16" spans="1:15" s="299" customFormat="1" ht="25.5" x14ac:dyDescent="0.2">
      <c r="A16" s="374" t="s">
        <v>121</v>
      </c>
      <c r="B16" s="376" t="s">
        <v>794</v>
      </c>
      <c r="C16" s="375"/>
      <c r="D16" s="375"/>
      <c r="E16" s="375"/>
      <c r="F16" s="375"/>
      <c r="G16" s="300">
        <f t="shared" si="3"/>
        <v>0</v>
      </c>
      <c r="H16" s="300">
        <f t="shared" si="4"/>
        <v>0</v>
      </c>
      <c r="I16" s="300">
        <f t="shared" si="5"/>
        <v>0</v>
      </c>
    </row>
    <row r="17" spans="1:9" s="299" customFormat="1" x14ac:dyDescent="0.2">
      <c r="A17" s="374" t="s">
        <v>121</v>
      </c>
      <c r="B17" s="377" t="s">
        <v>795</v>
      </c>
      <c r="C17" s="378">
        <f>SUM(C14:C16)</f>
        <v>0</v>
      </c>
      <c r="D17" s="378">
        <f>SUM(D14:D16)</f>
        <v>0</v>
      </c>
      <c r="E17" s="378">
        <f>SUM(E14:E16)</f>
        <v>0</v>
      </c>
      <c r="F17" s="378">
        <f>SUM(F14:F16)</f>
        <v>0</v>
      </c>
      <c r="G17" s="300">
        <f t="shared" si="3"/>
        <v>0</v>
      </c>
      <c r="H17" s="300">
        <f t="shared" si="4"/>
        <v>0</v>
      </c>
      <c r="I17" s="300">
        <f t="shared" si="5"/>
        <v>0</v>
      </c>
    </row>
    <row r="18" spans="1:9" x14ac:dyDescent="0.2">
      <c r="A18" s="469" t="s">
        <v>121</v>
      </c>
      <c r="B18" s="712" t="s">
        <v>796</v>
      </c>
      <c r="C18" s="712"/>
      <c r="D18" s="712"/>
      <c r="E18" s="712"/>
      <c r="F18" s="101">
        <f>SUM(C12:F12)</f>
        <v>2618</v>
      </c>
      <c r="G18" s="471"/>
      <c r="H18" s="471"/>
      <c r="I18" s="471"/>
    </row>
    <row r="19" spans="1:9" s="299" customFormat="1" x14ac:dyDescent="0.2">
      <c r="A19" s="374" t="s">
        <v>121</v>
      </c>
      <c r="B19" s="942" t="s">
        <v>560</v>
      </c>
      <c r="C19" s="942"/>
      <c r="D19" s="942"/>
      <c r="E19" s="942"/>
      <c r="F19" s="379">
        <f>SUM(C17:F17)</f>
        <v>0</v>
      </c>
    </row>
    <row r="20" spans="1:9" x14ac:dyDescent="0.2">
      <c r="A20" s="469" t="s">
        <v>121</v>
      </c>
      <c r="B20" s="736" t="s">
        <v>797</v>
      </c>
      <c r="C20" s="736"/>
      <c r="D20" s="736"/>
      <c r="E20" s="736"/>
      <c r="F20" s="102">
        <f>SUM(F18:F19)</f>
        <v>2618</v>
      </c>
      <c r="G20" s="471"/>
      <c r="H20" s="471"/>
      <c r="I20" s="471"/>
    </row>
    <row r="21" spans="1:9" x14ac:dyDescent="0.2">
      <c r="A21" s="446"/>
      <c r="B21" s="471"/>
      <c r="C21" s="471"/>
      <c r="D21" s="471"/>
      <c r="E21" s="471"/>
      <c r="F21" s="471"/>
      <c r="G21" s="471"/>
      <c r="H21" s="471"/>
      <c r="I21" s="471"/>
    </row>
    <row r="22" spans="1:9" ht="95.25" customHeight="1" x14ac:dyDescent="0.2">
      <c r="A22" s="469" t="s">
        <v>122</v>
      </c>
      <c r="B22" s="737" t="s">
        <v>1079</v>
      </c>
      <c r="C22" s="738"/>
      <c r="D22" s="738"/>
      <c r="E22" s="738"/>
      <c r="F22" s="738"/>
      <c r="G22" s="471"/>
      <c r="H22" s="471"/>
      <c r="I22" s="471"/>
    </row>
    <row r="23" spans="1:9" ht="78.75" x14ac:dyDescent="0.2">
      <c r="A23" s="469" t="s">
        <v>122</v>
      </c>
      <c r="B23" s="739"/>
      <c r="C23" s="739"/>
      <c r="D23" s="129" t="s">
        <v>798</v>
      </c>
      <c r="E23" s="129" t="s">
        <v>403</v>
      </c>
      <c r="F23" s="391" t="s">
        <v>120</v>
      </c>
      <c r="G23" s="301" t="s">
        <v>798</v>
      </c>
      <c r="H23" s="302" t="s">
        <v>403</v>
      </c>
      <c r="I23" s="302" t="s">
        <v>120</v>
      </c>
    </row>
    <row r="24" spans="1:9" x14ac:dyDescent="0.2">
      <c r="A24" s="469" t="s">
        <v>122</v>
      </c>
      <c r="B24" s="740" t="s">
        <v>799</v>
      </c>
      <c r="C24" s="740"/>
      <c r="D24" s="96">
        <v>3</v>
      </c>
      <c r="E24" s="96">
        <v>9</v>
      </c>
      <c r="F24" s="389">
        <v>9</v>
      </c>
      <c r="G24" s="303">
        <f t="shared" ref="G24:G33" si="6">D24/$D$33</f>
        <v>4.9668874172185433E-3</v>
      </c>
      <c r="H24" s="303">
        <f t="shared" ref="H24:H33" si="7">E24/$E$33</f>
        <v>3.5842293906810036E-3</v>
      </c>
      <c r="I24" s="303">
        <f t="shared" ref="I24:I33" si="8">F24/$F$33</f>
        <v>3.4364261168384879E-3</v>
      </c>
    </row>
    <row r="25" spans="1:9" x14ac:dyDescent="0.2">
      <c r="A25" s="469" t="s">
        <v>122</v>
      </c>
      <c r="B25" s="742" t="s">
        <v>102</v>
      </c>
      <c r="C25" s="743"/>
      <c r="D25" s="96">
        <v>22</v>
      </c>
      <c r="E25" s="96">
        <v>67</v>
      </c>
      <c r="F25" s="389">
        <v>72</v>
      </c>
      <c r="G25" s="303">
        <f t="shared" si="6"/>
        <v>3.6423841059602648E-2</v>
      </c>
      <c r="H25" s="303">
        <f t="shared" si="7"/>
        <v>2.6682596575069693E-2</v>
      </c>
      <c r="I25" s="303">
        <f t="shared" si="8"/>
        <v>2.7491408934707903E-2</v>
      </c>
    </row>
    <row r="26" spans="1:9" x14ac:dyDescent="0.2">
      <c r="A26" s="469" t="s">
        <v>122</v>
      </c>
      <c r="B26" s="741" t="s">
        <v>0</v>
      </c>
      <c r="C26" s="741"/>
      <c r="D26" s="96">
        <v>11</v>
      </c>
      <c r="E26" s="96">
        <v>55</v>
      </c>
      <c r="F26" s="389">
        <v>56</v>
      </c>
      <c r="G26" s="303">
        <f t="shared" si="6"/>
        <v>1.8211920529801324E-2</v>
      </c>
      <c r="H26" s="303">
        <f t="shared" si="7"/>
        <v>2.1903624054161689E-2</v>
      </c>
      <c r="I26" s="303">
        <f t="shared" si="8"/>
        <v>2.1382206949217258E-2</v>
      </c>
    </row>
    <row r="27" spans="1:9" x14ac:dyDescent="0.2">
      <c r="A27" s="469" t="s">
        <v>122</v>
      </c>
      <c r="B27" s="744" t="s">
        <v>103</v>
      </c>
      <c r="C27" s="743"/>
      <c r="D27" s="96">
        <v>536</v>
      </c>
      <c r="E27" s="96">
        <v>2236</v>
      </c>
      <c r="F27" s="389">
        <v>2330</v>
      </c>
      <c r="G27" s="303">
        <f t="shared" si="6"/>
        <v>0.88741721854304634</v>
      </c>
      <c r="H27" s="303">
        <f t="shared" si="7"/>
        <v>0.89048187972919157</v>
      </c>
      <c r="I27" s="303">
        <f t="shared" si="8"/>
        <v>0.8896525391370752</v>
      </c>
    </row>
    <row r="28" spans="1:9" ht="15" customHeight="1" x14ac:dyDescent="0.2">
      <c r="A28" s="469" t="s">
        <v>122</v>
      </c>
      <c r="B28" s="741" t="s">
        <v>1</v>
      </c>
      <c r="C28" s="741"/>
      <c r="D28" s="96">
        <v>1</v>
      </c>
      <c r="E28" s="96">
        <v>1</v>
      </c>
      <c r="F28" s="389">
        <v>1</v>
      </c>
      <c r="G28" s="303">
        <f t="shared" si="6"/>
        <v>1.6556291390728477E-3</v>
      </c>
      <c r="H28" s="303">
        <f t="shared" si="7"/>
        <v>3.9824771007566706E-4</v>
      </c>
      <c r="I28" s="303">
        <f t="shared" si="8"/>
        <v>3.8182512409316535E-4</v>
      </c>
    </row>
    <row r="29" spans="1:9" x14ac:dyDescent="0.2">
      <c r="A29" s="469" t="s">
        <v>122</v>
      </c>
      <c r="B29" s="741" t="s">
        <v>2</v>
      </c>
      <c r="C29" s="741"/>
      <c r="D29" s="96">
        <v>14</v>
      </c>
      <c r="E29" s="96">
        <v>71</v>
      </c>
      <c r="F29" s="389">
        <v>75</v>
      </c>
      <c r="G29" s="303">
        <f t="shared" si="6"/>
        <v>2.3178807947019868E-2</v>
      </c>
      <c r="H29" s="303">
        <f t="shared" si="7"/>
        <v>2.8275587415372363E-2</v>
      </c>
      <c r="I29" s="303">
        <f t="shared" si="8"/>
        <v>2.8636884306987399E-2</v>
      </c>
    </row>
    <row r="30" spans="1:9" ht="26.25" customHeight="1" x14ac:dyDescent="0.2">
      <c r="A30" s="469" t="s">
        <v>122</v>
      </c>
      <c r="B30" s="745" t="s">
        <v>3</v>
      </c>
      <c r="C30" s="746"/>
      <c r="D30" s="96">
        <v>0</v>
      </c>
      <c r="E30" s="96">
        <v>0</v>
      </c>
      <c r="F30" s="389">
        <v>0</v>
      </c>
      <c r="G30" s="303">
        <f t="shared" si="6"/>
        <v>0</v>
      </c>
      <c r="H30" s="303">
        <f t="shared" si="7"/>
        <v>0</v>
      </c>
      <c r="I30" s="303">
        <f t="shared" si="8"/>
        <v>0</v>
      </c>
    </row>
    <row r="31" spans="1:9" x14ac:dyDescent="0.2">
      <c r="A31" s="469" t="s">
        <v>122</v>
      </c>
      <c r="B31" s="741" t="s">
        <v>4</v>
      </c>
      <c r="C31" s="741"/>
      <c r="D31" s="96">
        <v>15</v>
      </c>
      <c r="E31" s="96">
        <v>60</v>
      </c>
      <c r="F31" s="389">
        <v>62</v>
      </c>
      <c r="G31" s="303">
        <f t="shared" si="6"/>
        <v>2.4834437086092714E-2</v>
      </c>
      <c r="H31" s="303">
        <f t="shared" si="7"/>
        <v>2.3894862604540025E-2</v>
      </c>
      <c r="I31" s="303">
        <f t="shared" si="8"/>
        <v>2.3673157693776252E-2</v>
      </c>
    </row>
    <row r="32" spans="1:9" x14ac:dyDescent="0.2">
      <c r="A32" s="469" t="s">
        <v>122</v>
      </c>
      <c r="B32" s="741" t="s">
        <v>5</v>
      </c>
      <c r="C32" s="741"/>
      <c r="D32" s="96">
        <v>2</v>
      </c>
      <c r="E32" s="96">
        <v>12</v>
      </c>
      <c r="F32" s="389">
        <v>14</v>
      </c>
      <c r="G32" s="303">
        <f t="shared" si="6"/>
        <v>3.3112582781456954E-3</v>
      </c>
      <c r="H32" s="303">
        <f t="shared" si="7"/>
        <v>4.7789725209080045E-3</v>
      </c>
      <c r="I32" s="303">
        <f t="shared" si="8"/>
        <v>5.3455517373043144E-3</v>
      </c>
    </row>
    <row r="33" spans="1:9" x14ac:dyDescent="0.2">
      <c r="A33" s="469" t="s">
        <v>122</v>
      </c>
      <c r="B33" s="747" t="s">
        <v>104</v>
      </c>
      <c r="C33" s="747"/>
      <c r="D33" s="97">
        <f>SUM(D24:D32)</f>
        <v>604</v>
      </c>
      <c r="E33" s="97">
        <f>SUM(E24:E32)</f>
        <v>2511</v>
      </c>
      <c r="F33" s="390">
        <f>SUM(F24:F32)</f>
        <v>2619</v>
      </c>
      <c r="G33" s="303">
        <f t="shared" si="6"/>
        <v>1</v>
      </c>
      <c r="H33" s="303">
        <f t="shared" si="7"/>
        <v>1</v>
      </c>
      <c r="I33" s="303">
        <f t="shared" si="8"/>
        <v>1</v>
      </c>
    </row>
    <row r="34" spans="1:9" x14ac:dyDescent="0.2">
      <c r="A34" s="446"/>
      <c r="B34" s="471"/>
      <c r="C34" s="471"/>
      <c r="D34" s="471"/>
      <c r="E34" s="471"/>
      <c r="F34" s="471"/>
      <c r="G34" s="471"/>
      <c r="H34" s="471"/>
      <c r="I34" s="471"/>
    </row>
    <row r="35" spans="1:9" ht="15.75" x14ac:dyDescent="0.25">
      <c r="A35" s="446"/>
      <c r="B35" s="22" t="s">
        <v>105</v>
      </c>
      <c r="C35" s="471"/>
      <c r="D35" s="471"/>
      <c r="E35" s="471"/>
      <c r="F35" s="471"/>
      <c r="G35" s="471"/>
      <c r="H35" s="471"/>
      <c r="I35" s="471"/>
    </row>
    <row r="36" spans="1:9" x14ac:dyDescent="0.2">
      <c r="A36" s="469" t="s">
        <v>123</v>
      </c>
      <c r="B36" s="3" t="s">
        <v>1096</v>
      </c>
      <c r="C36" s="471"/>
      <c r="D36" s="471"/>
      <c r="E36" s="471"/>
      <c r="F36" s="23"/>
      <c r="G36" s="471"/>
      <c r="H36" s="471"/>
      <c r="I36" s="471"/>
    </row>
    <row r="37" spans="1:9" x14ac:dyDescent="0.2">
      <c r="A37" s="469" t="s">
        <v>123</v>
      </c>
      <c r="B37" s="11" t="s">
        <v>106</v>
      </c>
      <c r="C37" s="479">
        <v>0</v>
      </c>
      <c r="D37" s="471"/>
      <c r="E37" s="471"/>
      <c r="F37" s="23"/>
      <c r="G37" s="471"/>
      <c r="H37" s="471"/>
      <c r="I37" s="471"/>
    </row>
    <row r="38" spans="1:9" x14ac:dyDescent="0.2">
      <c r="A38" s="469" t="s">
        <v>123</v>
      </c>
      <c r="B38" s="11" t="s">
        <v>107</v>
      </c>
      <c r="C38" s="479">
        <v>0</v>
      </c>
      <c r="D38" s="471"/>
      <c r="E38" s="471"/>
      <c r="F38" s="23"/>
      <c r="G38" s="471"/>
      <c r="H38" s="471"/>
      <c r="I38" s="471"/>
    </row>
    <row r="39" spans="1:9" x14ac:dyDescent="0.2">
      <c r="A39" s="469" t="s">
        <v>123</v>
      </c>
      <c r="B39" s="11" t="s">
        <v>108</v>
      </c>
      <c r="C39" s="479">
        <v>600</v>
      </c>
      <c r="D39" s="471"/>
      <c r="E39" s="471"/>
      <c r="F39" s="23"/>
      <c r="G39" s="471"/>
      <c r="H39" s="471"/>
      <c r="I39" s="471"/>
    </row>
    <row r="40" spans="1:9" x14ac:dyDescent="0.2">
      <c r="A40" s="469" t="s">
        <v>123</v>
      </c>
      <c r="B40" s="11" t="s">
        <v>705</v>
      </c>
      <c r="C40" s="479">
        <v>0</v>
      </c>
      <c r="D40" s="471"/>
      <c r="E40" s="471"/>
      <c r="F40" s="23"/>
      <c r="G40" s="471"/>
      <c r="H40" s="471"/>
      <c r="I40" s="471"/>
    </row>
    <row r="41" spans="1:9" x14ac:dyDescent="0.2">
      <c r="A41" s="469" t="s">
        <v>123</v>
      </c>
      <c r="B41" s="11" t="s">
        <v>109</v>
      </c>
      <c r="C41" s="479">
        <v>0</v>
      </c>
      <c r="D41" s="471"/>
      <c r="E41" s="471"/>
      <c r="F41" s="23"/>
      <c r="G41" s="471"/>
      <c r="H41" s="471"/>
      <c r="I41" s="471"/>
    </row>
    <row r="42" spans="1:9" x14ac:dyDescent="0.2">
      <c r="A42" s="469" t="s">
        <v>123</v>
      </c>
      <c r="B42" s="11" t="s">
        <v>110</v>
      </c>
      <c r="C42" s="479">
        <v>0</v>
      </c>
      <c r="D42" s="471"/>
      <c r="E42" s="471"/>
      <c r="F42" s="23"/>
      <c r="G42" s="471"/>
      <c r="H42" s="471"/>
      <c r="I42" s="471"/>
    </row>
    <row r="43" spans="1:9" ht="25.5" x14ac:dyDescent="0.2">
      <c r="A43" s="469" t="s">
        <v>123</v>
      </c>
      <c r="B43" s="281" t="s">
        <v>561</v>
      </c>
      <c r="C43" s="479">
        <v>0</v>
      </c>
      <c r="D43" s="471"/>
      <c r="E43" s="471"/>
      <c r="F43" s="23"/>
      <c r="G43" s="471"/>
      <c r="H43" s="471"/>
      <c r="I43" s="471"/>
    </row>
    <row r="44" spans="1:9" ht="25.5" x14ac:dyDescent="0.2">
      <c r="A44" s="469" t="s">
        <v>123</v>
      </c>
      <c r="B44" s="281" t="s">
        <v>562</v>
      </c>
      <c r="C44" s="479">
        <v>0</v>
      </c>
      <c r="D44" s="471"/>
      <c r="E44" s="471"/>
      <c r="F44" s="23"/>
      <c r="G44" s="471"/>
      <c r="H44" s="471"/>
      <c r="I44" s="471"/>
    </row>
    <row r="45" spans="1:9" x14ac:dyDescent="0.2">
      <c r="A45" s="469" t="s">
        <v>123</v>
      </c>
      <c r="B45" s="288" t="s">
        <v>563</v>
      </c>
      <c r="C45" s="479">
        <v>0</v>
      </c>
      <c r="D45" s="471"/>
      <c r="E45" s="471"/>
      <c r="F45" s="23"/>
      <c r="G45" s="471"/>
      <c r="H45" s="471"/>
      <c r="I45" s="471"/>
    </row>
    <row r="46" spans="1:9" x14ac:dyDescent="0.2">
      <c r="A46" s="446"/>
      <c r="B46" s="471"/>
      <c r="C46" s="471"/>
      <c r="D46" s="471"/>
      <c r="E46" s="471"/>
      <c r="F46" s="471"/>
      <c r="G46" s="471"/>
      <c r="H46" s="471"/>
      <c r="I46" s="471"/>
    </row>
    <row r="47" spans="1:9" ht="15.75" x14ac:dyDescent="0.2">
      <c r="A47" s="446"/>
      <c r="B47" s="24" t="s">
        <v>111</v>
      </c>
      <c r="C47" s="432"/>
      <c r="D47" s="432"/>
      <c r="E47" s="432"/>
      <c r="F47" s="432"/>
      <c r="G47" s="471"/>
      <c r="H47" s="471"/>
      <c r="I47" s="471"/>
    </row>
    <row r="48" spans="1:9" ht="54.75" customHeight="1" x14ac:dyDescent="0.2">
      <c r="A48" s="446"/>
      <c r="B48" s="734" t="s">
        <v>1080</v>
      </c>
      <c r="C48" s="735"/>
      <c r="D48" s="735"/>
      <c r="E48" s="735"/>
      <c r="F48" s="735"/>
      <c r="G48" s="471"/>
      <c r="H48" s="471"/>
      <c r="I48" s="471"/>
    </row>
    <row r="49" spans="1:9" x14ac:dyDescent="0.2">
      <c r="A49" s="429"/>
      <c r="B49" s="432"/>
      <c r="C49" s="432"/>
      <c r="D49" s="432"/>
      <c r="E49" s="432"/>
      <c r="F49" s="432"/>
      <c r="G49" s="471"/>
      <c r="H49" s="471"/>
      <c r="I49" s="471"/>
    </row>
    <row r="50" spans="1:9" x14ac:dyDescent="0.2">
      <c r="A50" s="446"/>
      <c r="B50" s="753" t="s">
        <v>377</v>
      </c>
      <c r="C50" s="754"/>
      <c r="D50" s="437"/>
      <c r="E50" s="437"/>
      <c r="F50" s="437"/>
      <c r="G50" s="471"/>
      <c r="H50" s="471"/>
      <c r="I50" s="471"/>
    </row>
    <row r="51" spans="1:9" x14ac:dyDescent="0.2">
      <c r="A51" s="458"/>
      <c r="B51" s="192"/>
      <c r="C51" s="192"/>
      <c r="D51" s="192"/>
      <c r="E51" s="192"/>
      <c r="F51" s="192"/>
      <c r="G51" s="471"/>
      <c r="H51" s="471"/>
      <c r="I51" s="471"/>
    </row>
    <row r="52" spans="1:9" ht="42.75" customHeight="1" x14ac:dyDescent="0.2">
      <c r="A52" s="458"/>
      <c r="B52" s="734" t="s">
        <v>1117</v>
      </c>
      <c r="C52" s="755"/>
      <c r="D52" s="755"/>
      <c r="E52" s="755"/>
      <c r="F52" s="192"/>
      <c r="G52" s="471"/>
      <c r="H52" s="471"/>
      <c r="I52" s="471"/>
    </row>
    <row r="53" spans="1:9" x14ac:dyDescent="0.2">
      <c r="A53" s="458"/>
      <c r="B53" s="438"/>
      <c r="C53" s="438"/>
      <c r="D53" s="438"/>
      <c r="E53" s="438"/>
      <c r="F53" s="192"/>
      <c r="G53" s="471"/>
      <c r="H53" s="471"/>
      <c r="I53" s="471"/>
    </row>
    <row r="54" spans="1:9" x14ac:dyDescent="0.2">
      <c r="A54" s="458"/>
      <c r="B54" s="194" t="s">
        <v>1105</v>
      </c>
      <c r="C54" s="438"/>
      <c r="D54" s="438"/>
      <c r="E54" s="438"/>
      <c r="F54" s="192"/>
      <c r="G54" s="471"/>
      <c r="H54" s="471"/>
      <c r="I54" s="471"/>
    </row>
    <row r="55" spans="1:9" s="193" customFormat="1" ht="48" customHeight="1" x14ac:dyDescent="0.2">
      <c r="A55" s="446"/>
      <c r="B55" s="734" t="s">
        <v>1106</v>
      </c>
      <c r="C55" s="735"/>
      <c r="D55" s="735"/>
      <c r="E55" s="735"/>
      <c r="F55" s="735"/>
    </row>
    <row r="56" spans="1:9" s="193" customFormat="1" ht="38.25" customHeight="1" x14ac:dyDescent="0.2">
      <c r="A56" s="469" t="s">
        <v>124</v>
      </c>
      <c r="B56" s="756" t="s">
        <v>1107</v>
      </c>
      <c r="C56" s="731"/>
      <c r="D56" s="731"/>
      <c r="E56" s="732"/>
      <c r="F56" s="96">
        <v>600</v>
      </c>
    </row>
    <row r="57" spans="1:9" s="193" customFormat="1" ht="65.25" customHeight="1" x14ac:dyDescent="0.2">
      <c r="A57" s="469" t="s">
        <v>125</v>
      </c>
      <c r="B57" s="726" t="s">
        <v>1108</v>
      </c>
      <c r="C57" s="727"/>
      <c r="D57" s="727"/>
      <c r="E57" s="728"/>
      <c r="F57" s="96">
        <v>0</v>
      </c>
    </row>
    <row r="58" spans="1:9" s="193" customFormat="1" ht="35.25" customHeight="1" x14ac:dyDescent="0.2">
      <c r="A58" s="469" t="s">
        <v>126</v>
      </c>
      <c r="B58" s="716" t="s">
        <v>1109</v>
      </c>
      <c r="C58" s="724"/>
      <c r="D58" s="724"/>
      <c r="E58" s="725"/>
      <c r="F58" s="96">
        <f>F56-F57</f>
        <v>600</v>
      </c>
    </row>
    <row r="59" spans="1:9" ht="36" customHeight="1" x14ac:dyDescent="0.2">
      <c r="A59" s="469" t="s">
        <v>127</v>
      </c>
      <c r="B59" s="716" t="s">
        <v>1110</v>
      </c>
      <c r="C59" s="724"/>
      <c r="D59" s="724"/>
      <c r="E59" s="725"/>
      <c r="F59" s="96">
        <v>378</v>
      </c>
      <c r="G59" s="471"/>
      <c r="H59" s="471"/>
      <c r="I59" s="471"/>
    </row>
    <row r="60" spans="1:9" ht="35.25" customHeight="1" x14ac:dyDescent="0.2">
      <c r="A60" s="469" t="s">
        <v>128</v>
      </c>
      <c r="B60" s="716" t="s">
        <v>1111</v>
      </c>
      <c r="C60" s="724"/>
      <c r="D60" s="724"/>
      <c r="E60" s="725"/>
      <c r="F60" s="96">
        <v>49</v>
      </c>
      <c r="G60" s="482"/>
      <c r="H60" s="471"/>
      <c r="I60" s="471"/>
    </row>
    <row r="61" spans="1:9" ht="38.25" customHeight="1" x14ac:dyDescent="0.2">
      <c r="A61" s="469" t="s">
        <v>129</v>
      </c>
      <c r="B61" s="726" t="s">
        <v>1112</v>
      </c>
      <c r="C61" s="727"/>
      <c r="D61" s="727"/>
      <c r="E61" s="728"/>
      <c r="F61" s="96">
        <v>9</v>
      </c>
      <c r="G61" s="482"/>
      <c r="H61" s="471"/>
      <c r="I61" s="471"/>
    </row>
    <row r="62" spans="1:9" ht="26.25" customHeight="1" x14ac:dyDescent="0.2">
      <c r="A62" s="469" t="s">
        <v>130</v>
      </c>
      <c r="B62" s="729" t="s">
        <v>378</v>
      </c>
      <c r="C62" s="724"/>
      <c r="D62" s="724"/>
      <c r="E62" s="725"/>
      <c r="F62" s="96">
        <v>436</v>
      </c>
      <c r="G62" s="471"/>
      <c r="H62" s="471"/>
      <c r="I62" s="471"/>
    </row>
    <row r="63" spans="1:9" ht="25.5" customHeight="1" x14ac:dyDescent="0.2">
      <c r="A63" s="469" t="s">
        <v>668</v>
      </c>
      <c r="B63" s="716" t="s">
        <v>1113</v>
      </c>
      <c r="C63" s="724"/>
      <c r="D63" s="724"/>
      <c r="E63" s="725"/>
      <c r="F63" s="99">
        <f>F62/F58</f>
        <v>0.72666666666666668</v>
      </c>
      <c r="G63" s="471"/>
      <c r="H63" s="471"/>
      <c r="I63" s="471"/>
    </row>
    <row r="64" spans="1:9" ht="27.75" customHeight="1" x14ac:dyDescent="0.2">
      <c r="A64" s="458"/>
      <c r="B64" s="438"/>
      <c r="C64" s="438"/>
      <c r="D64" s="438"/>
      <c r="E64" s="438"/>
      <c r="F64" s="192"/>
      <c r="G64" s="471"/>
      <c r="H64" s="471"/>
      <c r="I64" s="471"/>
    </row>
    <row r="65" spans="1:9" ht="30.75" customHeight="1" x14ac:dyDescent="0.2">
      <c r="A65" s="458"/>
      <c r="B65" s="195" t="s">
        <v>1064</v>
      </c>
      <c r="C65" s="192"/>
      <c r="D65" s="192"/>
      <c r="E65" s="192"/>
      <c r="F65" s="192"/>
      <c r="G65" s="471"/>
      <c r="H65" s="471"/>
      <c r="I65" s="471"/>
    </row>
    <row r="66" spans="1:9" ht="42" customHeight="1" x14ac:dyDescent="0.2">
      <c r="A66" s="446"/>
      <c r="B66" s="755" t="s">
        <v>1065</v>
      </c>
      <c r="C66" s="735"/>
      <c r="D66" s="735"/>
      <c r="E66" s="735"/>
      <c r="F66" s="735"/>
      <c r="G66" s="471"/>
      <c r="H66" s="471"/>
      <c r="I66" s="471"/>
    </row>
    <row r="67" spans="1:9" ht="37.5" customHeight="1" x14ac:dyDescent="0.2">
      <c r="A67" s="469" t="s">
        <v>124</v>
      </c>
      <c r="B67" s="730" t="s">
        <v>1066</v>
      </c>
      <c r="C67" s="731"/>
      <c r="D67" s="731"/>
      <c r="E67" s="732"/>
      <c r="F67" s="96">
        <v>571</v>
      </c>
      <c r="G67" s="471"/>
      <c r="H67" s="471"/>
      <c r="I67" s="471"/>
    </row>
    <row r="68" spans="1:9" s="193" customFormat="1" ht="57.75" customHeight="1" x14ac:dyDescent="0.2">
      <c r="A68" s="469" t="s">
        <v>125</v>
      </c>
      <c r="B68" s="733" t="s">
        <v>1067</v>
      </c>
      <c r="C68" s="727"/>
      <c r="D68" s="727"/>
      <c r="E68" s="728"/>
      <c r="F68" s="96">
        <v>0</v>
      </c>
    </row>
    <row r="69" spans="1:9" s="193" customFormat="1" ht="31.5" customHeight="1" x14ac:dyDescent="0.2">
      <c r="A69" s="469" t="s">
        <v>126</v>
      </c>
      <c r="B69" s="729" t="s">
        <v>1068</v>
      </c>
      <c r="C69" s="724"/>
      <c r="D69" s="724"/>
      <c r="E69" s="725"/>
      <c r="F69" s="96">
        <f>F67-F68</f>
        <v>571</v>
      </c>
    </row>
    <row r="70" spans="1:9" ht="39.75" customHeight="1" x14ac:dyDescent="0.2">
      <c r="A70" s="469" t="s">
        <v>127</v>
      </c>
      <c r="B70" s="729" t="s">
        <v>1115</v>
      </c>
      <c r="C70" s="724"/>
      <c r="D70" s="724"/>
      <c r="E70" s="725"/>
      <c r="F70" s="96">
        <v>352</v>
      </c>
      <c r="G70" s="471"/>
      <c r="H70" s="471"/>
      <c r="I70" s="471"/>
    </row>
    <row r="71" spans="1:9" ht="27" customHeight="1" x14ac:dyDescent="0.2">
      <c r="A71" s="469" t="s">
        <v>128</v>
      </c>
      <c r="B71" s="729" t="s">
        <v>1116</v>
      </c>
      <c r="C71" s="724"/>
      <c r="D71" s="724"/>
      <c r="E71" s="725"/>
      <c r="F71" s="96">
        <f>401-F70</f>
        <v>49</v>
      </c>
      <c r="G71" s="471"/>
      <c r="H71" s="471"/>
      <c r="I71" s="471"/>
    </row>
    <row r="72" spans="1:9" ht="41.25" customHeight="1" x14ac:dyDescent="0.2">
      <c r="A72" s="469" t="s">
        <v>129</v>
      </c>
      <c r="B72" s="733" t="s">
        <v>1070</v>
      </c>
      <c r="C72" s="727"/>
      <c r="D72" s="727"/>
      <c r="E72" s="728"/>
      <c r="F72" s="96">
        <f>403-SUM(F70:F71)</f>
        <v>2</v>
      </c>
      <c r="G72" s="471"/>
      <c r="H72" s="471"/>
      <c r="I72" s="471"/>
    </row>
    <row r="73" spans="1:9" ht="26.25" customHeight="1" x14ac:dyDescent="0.2">
      <c r="A73" s="469" t="s">
        <v>130</v>
      </c>
      <c r="B73" s="729" t="s">
        <v>378</v>
      </c>
      <c r="C73" s="724"/>
      <c r="D73" s="724"/>
      <c r="E73" s="725"/>
      <c r="F73" s="96">
        <f>SUM(F70:F72)</f>
        <v>403</v>
      </c>
      <c r="G73" s="471"/>
      <c r="H73" s="471"/>
      <c r="I73" s="471"/>
    </row>
    <row r="74" spans="1:9" ht="25.5" customHeight="1" x14ac:dyDescent="0.2">
      <c r="A74" s="469" t="s">
        <v>668</v>
      </c>
      <c r="B74" s="729" t="s">
        <v>1069</v>
      </c>
      <c r="C74" s="724"/>
      <c r="D74" s="724"/>
      <c r="E74" s="725"/>
      <c r="F74" s="99">
        <f>F73/F69</f>
        <v>0.70577933450087571</v>
      </c>
      <c r="G74" s="471"/>
      <c r="H74" s="471"/>
      <c r="I74" s="471"/>
    </row>
    <row r="75" spans="1:9" ht="27.75" customHeight="1" x14ac:dyDescent="0.2">
      <c r="A75" s="446"/>
      <c r="B75" s="471"/>
      <c r="C75" s="471"/>
      <c r="D75" s="471"/>
      <c r="E75" s="471"/>
      <c r="F75" s="100"/>
      <c r="G75" s="471"/>
      <c r="H75" s="471"/>
      <c r="I75" s="471"/>
    </row>
    <row r="76" spans="1:9" s="299" customFormat="1" ht="30.75" customHeight="1" x14ac:dyDescent="0.2">
      <c r="A76" s="446"/>
      <c r="B76" s="471"/>
      <c r="C76" s="471"/>
      <c r="D76" s="471"/>
      <c r="E76" s="471"/>
      <c r="F76" s="471"/>
      <c r="G76" s="471"/>
      <c r="H76" s="471"/>
      <c r="I76" s="471"/>
    </row>
    <row r="77" spans="1:9" s="299" customFormat="1" ht="14.25" customHeight="1" x14ac:dyDescent="0.2">
      <c r="A77" s="446"/>
      <c r="B77" s="3" t="s">
        <v>112</v>
      </c>
      <c r="C77" s="471"/>
      <c r="D77" s="471"/>
      <c r="E77" s="471"/>
      <c r="F77" s="471"/>
      <c r="G77" s="471"/>
      <c r="H77" s="471"/>
      <c r="I77" s="471"/>
    </row>
    <row r="78" spans="1:9" s="299" customFormat="1" ht="65.25" customHeight="1" x14ac:dyDescent="0.2">
      <c r="A78" s="446"/>
      <c r="B78" s="752" t="s">
        <v>1097</v>
      </c>
      <c r="C78" s="713"/>
      <c r="D78" s="713"/>
      <c r="E78" s="713"/>
      <c r="F78" s="713"/>
      <c r="G78" s="471"/>
      <c r="H78" s="471"/>
      <c r="I78" s="471"/>
    </row>
    <row r="79" spans="1:9" s="299" customFormat="1" ht="60" customHeight="1" x14ac:dyDescent="0.2">
      <c r="A79" s="469" t="s">
        <v>379</v>
      </c>
      <c r="B79" s="750" t="s">
        <v>1098</v>
      </c>
      <c r="C79" s="751"/>
      <c r="D79" s="751"/>
      <c r="E79" s="751"/>
      <c r="F79" s="27">
        <v>0.83399999999999996</v>
      </c>
      <c r="G79" s="471"/>
      <c r="H79" s="471"/>
      <c r="I79" s="471"/>
    </row>
    <row r="80" spans="1:9" s="299" customFormat="1" x14ac:dyDescent="0.2">
      <c r="A80" s="446"/>
      <c r="B80" s="471"/>
      <c r="C80" s="471"/>
      <c r="D80" s="471"/>
      <c r="E80" s="471"/>
      <c r="F80" s="471"/>
      <c r="G80" s="471"/>
      <c r="H80" s="471"/>
      <c r="I80" s="471"/>
    </row>
    <row r="81" ht="51.75" customHeight="1" x14ac:dyDescent="0.2"/>
  </sheetData>
  <mergeCells count="42">
    <mergeCell ref="B78:F78"/>
    <mergeCell ref="B79:E79"/>
    <mergeCell ref="B70:E70"/>
    <mergeCell ref="B71:E71"/>
    <mergeCell ref="B72:E72"/>
    <mergeCell ref="B73:E73"/>
    <mergeCell ref="B74:E74"/>
    <mergeCell ref="B63:E63"/>
    <mergeCell ref="B66:F66"/>
    <mergeCell ref="B67:E67"/>
    <mergeCell ref="B68:E68"/>
    <mergeCell ref="B69:E69"/>
    <mergeCell ref="B62:E62"/>
    <mergeCell ref="B33:C33"/>
    <mergeCell ref="B48:F48"/>
    <mergeCell ref="B50:C50"/>
    <mergeCell ref="B52:E52"/>
    <mergeCell ref="B55:F55"/>
    <mergeCell ref="B56:E56"/>
    <mergeCell ref="B57:E57"/>
    <mergeCell ref="B58:E58"/>
    <mergeCell ref="B59:E59"/>
    <mergeCell ref="B60:E60"/>
    <mergeCell ref="B61:E61"/>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I1" location="B!A1" display="Integrated / Survey Version"/>
    <hyperlink ref="K1" location="'B CAPS'!A1" display="CAPS                                         "/>
    <hyperlink ref="L1" location="'B GS'!A1" display="GS                                             "/>
    <hyperlink ref="M1" location="'B SEM'!A1" display="Seminary                                  "/>
    <hyperlink ref="H1" location="'Table of Contents'!A1" display="Table of Contents"/>
    <hyperlink ref="N1" location="'B CAS-CAPS-GS only'!A1" display="CAS/CAPS/GS (No Seminary)"/>
  </hyperlinks>
  <pageMargins left="0.75" right="0.75" top="1" bottom="1" header="0.5" footer="0.5"/>
  <pageSetup orientation="portrait" r:id="rId1"/>
  <headerFooter alignWithMargins="0">
    <oddHeader>&amp;CCommon Data Set 2010-11</oddHeader>
    <oddFooter>&amp;C&amp;A&amp;RPage &amp;P</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50"/>
  <sheetViews>
    <sheetView zoomScaleNormal="100" workbookViewId="0">
      <selection activeCell="L1" sqref="L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944" t="s">
        <v>1035</v>
      </c>
      <c r="B1" s="944"/>
      <c r="C1" s="944"/>
      <c r="D1" s="944"/>
      <c r="E1" s="944"/>
      <c r="F1" s="944"/>
      <c r="G1" s="343" t="s">
        <v>1043</v>
      </c>
      <c r="H1" s="334" t="s">
        <v>1026</v>
      </c>
      <c r="I1" s="335" t="s">
        <v>1006</v>
      </c>
      <c r="J1" s="336" t="s">
        <v>1010</v>
      </c>
      <c r="K1" s="333"/>
      <c r="L1" s="338" t="s">
        <v>1012</v>
      </c>
      <c r="M1" s="339" t="s">
        <v>1013</v>
      </c>
      <c r="N1" s="342" t="s">
        <v>1042</v>
      </c>
      <c r="O1" s="344" t="s">
        <v>1044</v>
      </c>
    </row>
    <row r="3" spans="1:15" ht="50.25" customHeight="1" x14ac:dyDescent="0.2">
      <c r="A3" s="469" t="s">
        <v>121</v>
      </c>
      <c r="B3" s="737" t="s">
        <v>1078</v>
      </c>
      <c r="C3" s="748"/>
      <c r="D3" s="748"/>
      <c r="E3" s="748"/>
      <c r="F3" s="748"/>
      <c r="G3" s="471"/>
      <c r="H3" s="471"/>
      <c r="I3" s="471"/>
    </row>
    <row r="4" spans="1:15" x14ac:dyDescent="0.2">
      <c r="A4" s="469" t="s">
        <v>121</v>
      </c>
      <c r="B4" s="433"/>
      <c r="C4" s="749" t="s">
        <v>252</v>
      </c>
      <c r="D4" s="749"/>
      <c r="E4" s="749" t="s">
        <v>253</v>
      </c>
      <c r="F4" s="749"/>
      <c r="G4" s="299" t="s">
        <v>983</v>
      </c>
      <c r="H4" s="299" t="s">
        <v>984</v>
      </c>
      <c r="I4" s="299" t="s">
        <v>985</v>
      </c>
    </row>
    <row r="5" spans="1:15" x14ac:dyDescent="0.2">
      <c r="A5" s="469" t="s">
        <v>121</v>
      </c>
      <c r="B5" s="462"/>
      <c r="C5" s="435" t="s">
        <v>254</v>
      </c>
      <c r="D5" s="435" t="s">
        <v>255</v>
      </c>
      <c r="E5" s="435" t="s">
        <v>254</v>
      </c>
      <c r="F5" s="435" t="s">
        <v>255</v>
      </c>
      <c r="G5" s="471"/>
      <c r="H5" s="471"/>
      <c r="I5" s="471"/>
    </row>
    <row r="6" spans="1:15" x14ac:dyDescent="0.2">
      <c r="A6" s="469" t="s">
        <v>121</v>
      </c>
      <c r="B6" s="436" t="s">
        <v>256</v>
      </c>
      <c r="C6" s="19"/>
      <c r="D6" s="19"/>
      <c r="E6" s="19"/>
      <c r="F6" s="19"/>
      <c r="G6" s="471"/>
      <c r="H6" s="471"/>
      <c r="I6" s="471"/>
    </row>
    <row r="7" spans="1:15" ht="25.5" x14ac:dyDescent="0.2">
      <c r="A7" s="469" t="s">
        <v>121</v>
      </c>
      <c r="B7" s="20" t="s">
        <v>257</v>
      </c>
      <c r="C7" s="92">
        <v>0</v>
      </c>
      <c r="D7" s="92">
        <v>0</v>
      </c>
      <c r="E7" s="92">
        <v>0</v>
      </c>
      <c r="F7" s="92">
        <v>0</v>
      </c>
      <c r="G7" s="300">
        <f>SUM(C7:D7)</f>
        <v>0</v>
      </c>
      <c r="H7" s="300">
        <f>SUM(E7:F7)</f>
        <v>0</v>
      </c>
      <c r="I7" s="300">
        <f>SUM(C7:F7)</f>
        <v>0</v>
      </c>
    </row>
    <row r="8" spans="1:15" x14ac:dyDescent="0.2">
      <c r="A8" s="469" t="s">
        <v>121</v>
      </c>
      <c r="B8" s="434" t="s">
        <v>258</v>
      </c>
      <c r="C8" s="92">
        <v>0</v>
      </c>
      <c r="D8" s="92">
        <v>0</v>
      </c>
      <c r="E8" s="92">
        <v>8</v>
      </c>
      <c r="F8" s="92">
        <v>13</v>
      </c>
      <c r="G8" s="300">
        <f t="shared" ref="G8:G12" si="0">SUM(C8:D8)</f>
        <v>0</v>
      </c>
      <c r="H8" s="300">
        <f t="shared" ref="H8:H12" si="1">SUM(E8:F8)</f>
        <v>21</v>
      </c>
      <c r="I8" s="300">
        <f t="shared" ref="I8:I12" si="2">SUM(C8:F8)</f>
        <v>21</v>
      </c>
    </row>
    <row r="9" spans="1:15" x14ac:dyDescent="0.2">
      <c r="A9" s="469" t="s">
        <v>121</v>
      </c>
      <c r="B9" s="434" t="s">
        <v>259</v>
      </c>
      <c r="C9" s="92">
        <v>20</v>
      </c>
      <c r="D9" s="92">
        <v>38</v>
      </c>
      <c r="E9" s="92">
        <v>117</v>
      </c>
      <c r="F9" s="92">
        <v>236</v>
      </c>
      <c r="G9" s="300">
        <f t="shared" si="0"/>
        <v>58</v>
      </c>
      <c r="H9" s="300">
        <f t="shared" si="1"/>
        <v>353</v>
      </c>
      <c r="I9" s="300">
        <f t="shared" si="2"/>
        <v>411</v>
      </c>
    </row>
    <row r="10" spans="1:15" x14ac:dyDescent="0.2">
      <c r="A10" s="469" t="s">
        <v>121</v>
      </c>
      <c r="B10" s="21" t="s">
        <v>260</v>
      </c>
      <c r="C10" s="93">
        <f>SUM(C7:C9)</f>
        <v>20</v>
      </c>
      <c r="D10" s="93">
        <f>SUM(D7:D9)</f>
        <v>38</v>
      </c>
      <c r="E10" s="93">
        <f>SUM(E7:E9)</f>
        <v>125</v>
      </c>
      <c r="F10" s="93">
        <f>SUM(F7:F9)</f>
        <v>249</v>
      </c>
      <c r="G10" s="300">
        <f t="shared" si="0"/>
        <v>58</v>
      </c>
      <c r="H10" s="300">
        <f t="shared" si="1"/>
        <v>374</v>
      </c>
      <c r="I10" s="300">
        <f t="shared" si="2"/>
        <v>432</v>
      </c>
    </row>
    <row r="11" spans="1:15" ht="25.5" x14ac:dyDescent="0.2">
      <c r="A11" s="469" t="s">
        <v>121</v>
      </c>
      <c r="B11" s="20" t="s">
        <v>409</v>
      </c>
      <c r="C11" s="92">
        <v>0</v>
      </c>
      <c r="D11" s="92">
        <v>0</v>
      </c>
      <c r="E11" s="92">
        <v>0</v>
      </c>
      <c r="F11" s="92">
        <v>1</v>
      </c>
      <c r="G11" s="300">
        <f t="shared" si="0"/>
        <v>0</v>
      </c>
      <c r="H11" s="300">
        <f t="shared" si="1"/>
        <v>1</v>
      </c>
      <c r="I11" s="300">
        <f t="shared" si="2"/>
        <v>1</v>
      </c>
    </row>
    <row r="12" spans="1:15" x14ac:dyDescent="0.2">
      <c r="A12" s="469" t="s">
        <v>121</v>
      </c>
      <c r="B12" s="21" t="s">
        <v>410</v>
      </c>
      <c r="C12" s="93">
        <f>SUM(C10:C11)</f>
        <v>20</v>
      </c>
      <c r="D12" s="93">
        <f>SUM(D10:D11)</f>
        <v>38</v>
      </c>
      <c r="E12" s="93">
        <f>SUM(E10:E11)</f>
        <v>125</v>
      </c>
      <c r="F12" s="93">
        <f>SUM(F10:F11)</f>
        <v>250</v>
      </c>
      <c r="G12" s="300">
        <f t="shared" si="0"/>
        <v>58</v>
      </c>
      <c r="H12" s="300">
        <f t="shared" si="1"/>
        <v>375</v>
      </c>
      <c r="I12" s="300">
        <f t="shared" si="2"/>
        <v>433</v>
      </c>
    </row>
    <row r="13" spans="1:15" x14ac:dyDescent="0.2">
      <c r="A13" s="469" t="s">
        <v>121</v>
      </c>
      <c r="B13" s="436" t="s">
        <v>792</v>
      </c>
      <c r="C13" s="94"/>
      <c r="D13" s="94"/>
      <c r="E13" s="94"/>
      <c r="F13" s="94"/>
      <c r="G13" s="300"/>
      <c r="H13" s="300"/>
      <c r="I13" s="300"/>
    </row>
    <row r="14" spans="1:15" s="299" customFormat="1" x14ac:dyDescent="0.2">
      <c r="A14" s="374" t="s">
        <v>121</v>
      </c>
      <c r="B14" s="472" t="s">
        <v>793</v>
      </c>
      <c r="C14" s="375"/>
      <c r="D14" s="375"/>
      <c r="E14" s="375"/>
      <c r="F14" s="375"/>
      <c r="G14" s="300">
        <f t="shared" ref="G14:G17" si="3">SUM(C14:D14)</f>
        <v>0</v>
      </c>
      <c r="H14" s="300">
        <f t="shared" ref="H14:H17" si="4">SUM(E14:F14)</f>
        <v>0</v>
      </c>
      <c r="I14" s="300">
        <f t="shared" ref="I14:I17" si="5">SUM(C14:F14)</f>
        <v>0</v>
      </c>
    </row>
    <row r="15" spans="1:15" s="299" customFormat="1" x14ac:dyDescent="0.2">
      <c r="A15" s="374" t="s">
        <v>121</v>
      </c>
      <c r="B15" s="472" t="s">
        <v>259</v>
      </c>
      <c r="C15" s="375"/>
      <c r="D15" s="375"/>
      <c r="E15" s="375"/>
      <c r="F15" s="375"/>
      <c r="G15" s="300">
        <f t="shared" si="3"/>
        <v>0</v>
      </c>
      <c r="H15" s="300">
        <f t="shared" si="4"/>
        <v>0</v>
      </c>
      <c r="I15" s="300">
        <f t="shared" si="5"/>
        <v>0</v>
      </c>
    </row>
    <row r="16" spans="1:15" s="299" customFormat="1" ht="25.5" x14ac:dyDescent="0.2">
      <c r="A16" s="374" t="s">
        <v>121</v>
      </c>
      <c r="B16" s="376" t="s">
        <v>794</v>
      </c>
      <c r="C16" s="375"/>
      <c r="D16" s="375"/>
      <c r="E16" s="375"/>
      <c r="F16" s="375"/>
      <c r="G16" s="300">
        <f t="shared" si="3"/>
        <v>0</v>
      </c>
      <c r="H16" s="300">
        <f t="shared" si="4"/>
        <v>0</v>
      </c>
      <c r="I16" s="300">
        <f t="shared" si="5"/>
        <v>0</v>
      </c>
    </row>
    <row r="17" spans="1:9" s="299" customFormat="1" x14ac:dyDescent="0.2">
      <c r="A17" s="374" t="s">
        <v>121</v>
      </c>
      <c r="B17" s="377" t="s">
        <v>795</v>
      </c>
      <c r="C17" s="378">
        <f>SUM(C14:C16)</f>
        <v>0</v>
      </c>
      <c r="D17" s="378">
        <f>SUM(D14:D16)</f>
        <v>0</v>
      </c>
      <c r="E17" s="378">
        <f>SUM(E14:E16)</f>
        <v>0</v>
      </c>
      <c r="F17" s="378">
        <f>SUM(F14:F16)</f>
        <v>0</v>
      </c>
      <c r="G17" s="300">
        <f t="shared" si="3"/>
        <v>0</v>
      </c>
      <c r="H17" s="300">
        <f t="shared" si="4"/>
        <v>0</v>
      </c>
      <c r="I17" s="300">
        <f t="shared" si="5"/>
        <v>0</v>
      </c>
    </row>
    <row r="18" spans="1:9" x14ac:dyDescent="0.2">
      <c r="A18" s="469" t="s">
        <v>121</v>
      </c>
      <c r="B18" s="712" t="s">
        <v>796</v>
      </c>
      <c r="C18" s="712"/>
      <c r="D18" s="712"/>
      <c r="E18" s="712"/>
      <c r="F18" s="101">
        <f>SUM(C12:F12)</f>
        <v>433</v>
      </c>
      <c r="G18" s="471"/>
      <c r="H18" s="471"/>
      <c r="I18" s="471"/>
    </row>
    <row r="19" spans="1:9" s="299" customFormat="1" x14ac:dyDescent="0.2">
      <c r="A19" s="374" t="s">
        <v>121</v>
      </c>
      <c r="B19" s="942" t="s">
        <v>560</v>
      </c>
      <c r="C19" s="942"/>
      <c r="D19" s="942"/>
      <c r="E19" s="942"/>
      <c r="F19" s="379">
        <f>SUM(C17:F17)</f>
        <v>0</v>
      </c>
    </row>
    <row r="20" spans="1:9" x14ac:dyDescent="0.2">
      <c r="A20" s="469" t="s">
        <v>121</v>
      </c>
      <c r="B20" s="736" t="s">
        <v>797</v>
      </c>
      <c r="C20" s="736"/>
      <c r="D20" s="736"/>
      <c r="E20" s="736"/>
      <c r="F20" s="102">
        <f>SUM(F18:F19)</f>
        <v>433</v>
      </c>
      <c r="G20" s="471"/>
      <c r="H20" s="471"/>
      <c r="I20" s="471"/>
    </row>
    <row r="21" spans="1:9" x14ac:dyDescent="0.2">
      <c r="A21" s="446"/>
      <c r="B21" s="471"/>
      <c r="C21" s="471"/>
      <c r="D21" s="471"/>
      <c r="E21" s="471"/>
      <c r="F21" s="471"/>
      <c r="G21" s="471"/>
      <c r="H21" s="471"/>
      <c r="I21" s="471"/>
    </row>
    <row r="22" spans="1:9" ht="103.5" customHeight="1" x14ac:dyDescent="0.2">
      <c r="A22" s="469" t="s">
        <v>122</v>
      </c>
      <c r="B22" s="737" t="s">
        <v>1079</v>
      </c>
      <c r="C22" s="738"/>
      <c r="D22" s="738"/>
      <c r="E22" s="738"/>
      <c r="F22" s="738"/>
      <c r="G22" s="471"/>
      <c r="H22" s="471"/>
      <c r="I22" s="471"/>
    </row>
    <row r="23" spans="1:9" ht="78.75" x14ac:dyDescent="0.2">
      <c r="A23" s="469" t="s">
        <v>122</v>
      </c>
      <c r="B23" s="739"/>
      <c r="C23" s="739"/>
      <c r="D23" s="129" t="s">
        <v>798</v>
      </c>
      <c r="E23" s="129" t="s">
        <v>403</v>
      </c>
      <c r="F23" s="391" t="s">
        <v>120</v>
      </c>
      <c r="G23" s="301" t="s">
        <v>798</v>
      </c>
      <c r="H23" s="302" t="s">
        <v>403</v>
      </c>
      <c r="I23" s="302" t="s">
        <v>120</v>
      </c>
    </row>
    <row r="24" spans="1:9" x14ac:dyDescent="0.2">
      <c r="A24" s="469" t="s">
        <v>122</v>
      </c>
      <c r="B24" s="740" t="s">
        <v>799</v>
      </c>
      <c r="C24" s="740"/>
      <c r="D24" s="96"/>
      <c r="E24" s="96">
        <v>3</v>
      </c>
      <c r="F24" s="389">
        <v>3</v>
      </c>
      <c r="G24" s="303">
        <f t="shared" ref="G24:G33" si="6">D24/$D$33</f>
        <v>0</v>
      </c>
      <c r="H24" s="303">
        <f t="shared" ref="H24:H33" si="7">E24/$E$33</f>
        <v>6.9444444444444441E-3</v>
      </c>
      <c r="I24" s="303">
        <f t="shared" ref="I24:I33" si="8">F24/$F$33</f>
        <v>6.9284064665127024E-3</v>
      </c>
    </row>
    <row r="25" spans="1:9" x14ac:dyDescent="0.2">
      <c r="A25" s="469" t="s">
        <v>122</v>
      </c>
      <c r="B25" s="742" t="s">
        <v>102</v>
      </c>
      <c r="C25" s="743"/>
      <c r="D25" s="96"/>
      <c r="E25" s="96">
        <v>14</v>
      </c>
      <c r="F25" s="389">
        <v>14</v>
      </c>
      <c r="G25" s="303">
        <f t="shared" si="6"/>
        <v>0</v>
      </c>
      <c r="H25" s="303">
        <f t="shared" si="7"/>
        <v>3.2407407407407406E-2</v>
      </c>
      <c r="I25" s="303">
        <f t="shared" si="8"/>
        <v>3.2332563510392612E-2</v>
      </c>
    </row>
    <row r="26" spans="1:9" x14ac:dyDescent="0.2">
      <c r="A26" s="469" t="s">
        <v>122</v>
      </c>
      <c r="B26" s="741" t="s">
        <v>0</v>
      </c>
      <c r="C26" s="741"/>
      <c r="D26" s="96"/>
      <c r="E26" s="96">
        <v>87</v>
      </c>
      <c r="F26" s="389">
        <v>87</v>
      </c>
      <c r="G26" s="303">
        <f t="shared" si="6"/>
        <v>0</v>
      </c>
      <c r="H26" s="303">
        <f t="shared" si="7"/>
        <v>0.2013888888888889</v>
      </c>
      <c r="I26" s="303">
        <f t="shared" si="8"/>
        <v>0.20092378752886836</v>
      </c>
    </row>
    <row r="27" spans="1:9" x14ac:dyDescent="0.2">
      <c r="A27" s="469" t="s">
        <v>122</v>
      </c>
      <c r="B27" s="744" t="s">
        <v>103</v>
      </c>
      <c r="C27" s="743"/>
      <c r="D27" s="96">
        <v>1</v>
      </c>
      <c r="E27" s="96">
        <v>260</v>
      </c>
      <c r="F27" s="389">
        <v>261</v>
      </c>
      <c r="G27" s="303">
        <f t="shared" si="6"/>
        <v>1</v>
      </c>
      <c r="H27" s="303">
        <f t="shared" si="7"/>
        <v>0.60185185185185186</v>
      </c>
      <c r="I27" s="303">
        <f t="shared" si="8"/>
        <v>0.60277136258660513</v>
      </c>
    </row>
    <row r="28" spans="1:9" ht="15" customHeight="1" x14ac:dyDescent="0.2">
      <c r="A28" s="469" t="s">
        <v>122</v>
      </c>
      <c r="B28" s="741" t="s">
        <v>1</v>
      </c>
      <c r="C28" s="741"/>
      <c r="D28" s="96"/>
      <c r="E28" s="96">
        <v>2</v>
      </c>
      <c r="F28" s="389">
        <v>2</v>
      </c>
      <c r="G28" s="303">
        <f t="shared" si="6"/>
        <v>0</v>
      </c>
      <c r="H28" s="303">
        <f t="shared" si="7"/>
        <v>4.6296296296296294E-3</v>
      </c>
      <c r="I28" s="303">
        <f t="shared" si="8"/>
        <v>4.6189376443418013E-3</v>
      </c>
    </row>
    <row r="29" spans="1:9" x14ac:dyDescent="0.2">
      <c r="A29" s="469" t="s">
        <v>122</v>
      </c>
      <c r="B29" s="741" t="s">
        <v>2</v>
      </c>
      <c r="C29" s="741"/>
      <c r="D29" s="96"/>
      <c r="E29" s="96">
        <v>20</v>
      </c>
      <c r="F29" s="389">
        <v>20</v>
      </c>
      <c r="G29" s="303">
        <f t="shared" si="6"/>
        <v>0</v>
      </c>
      <c r="H29" s="303">
        <f t="shared" si="7"/>
        <v>4.6296296296296294E-2</v>
      </c>
      <c r="I29" s="303">
        <f t="shared" si="8"/>
        <v>4.6189376443418015E-2</v>
      </c>
    </row>
    <row r="30" spans="1:9" ht="26.25" customHeight="1" x14ac:dyDescent="0.2">
      <c r="A30" s="469" t="s">
        <v>122</v>
      </c>
      <c r="B30" s="745" t="s">
        <v>3</v>
      </c>
      <c r="C30" s="746"/>
      <c r="D30" s="96"/>
      <c r="E30" s="96">
        <v>1</v>
      </c>
      <c r="F30" s="389">
        <v>1</v>
      </c>
      <c r="G30" s="303">
        <f t="shared" si="6"/>
        <v>0</v>
      </c>
      <c r="H30" s="303">
        <f t="shared" si="7"/>
        <v>2.3148148148148147E-3</v>
      </c>
      <c r="I30" s="303">
        <f t="shared" si="8"/>
        <v>2.3094688221709007E-3</v>
      </c>
    </row>
    <row r="31" spans="1:9" x14ac:dyDescent="0.2">
      <c r="A31" s="469" t="s">
        <v>122</v>
      </c>
      <c r="B31" s="741" t="s">
        <v>4</v>
      </c>
      <c r="C31" s="741"/>
      <c r="D31" s="96"/>
      <c r="E31" s="96">
        <v>11</v>
      </c>
      <c r="F31" s="389">
        <v>11</v>
      </c>
      <c r="G31" s="303">
        <f t="shared" si="6"/>
        <v>0</v>
      </c>
      <c r="H31" s="303">
        <f t="shared" si="7"/>
        <v>2.5462962962962962E-2</v>
      </c>
      <c r="I31" s="303">
        <f t="shared" si="8"/>
        <v>2.5404157043879907E-2</v>
      </c>
    </row>
    <row r="32" spans="1:9" x14ac:dyDescent="0.2">
      <c r="A32" s="469" t="s">
        <v>122</v>
      </c>
      <c r="B32" s="741" t="s">
        <v>5</v>
      </c>
      <c r="C32" s="741"/>
      <c r="D32" s="96"/>
      <c r="E32" s="96">
        <v>34</v>
      </c>
      <c r="F32" s="389">
        <v>34</v>
      </c>
      <c r="G32" s="303">
        <f t="shared" si="6"/>
        <v>0</v>
      </c>
      <c r="H32" s="303">
        <f t="shared" si="7"/>
        <v>7.8703703703703706E-2</v>
      </c>
      <c r="I32" s="303">
        <f t="shared" si="8"/>
        <v>7.8521939953810627E-2</v>
      </c>
    </row>
    <row r="33" spans="1:9" x14ac:dyDescent="0.2">
      <c r="A33" s="469" t="s">
        <v>122</v>
      </c>
      <c r="B33" s="747" t="s">
        <v>104</v>
      </c>
      <c r="C33" s="747"/>
      <c r="D33" s="97">
        <f>SUM(D24:D32)</f>
        <v>1</v>
      </c>
      <c r="E33" s="97">
        <f>SUM(E24:E32)</f>
        <v>432</v>
      </c>
      <c r="F33" s="390">
        <f>SUM(F24:F32)</f>
        <v>433</v>
      </c>
      <c r="G33" s="303">
        <f t="shared" si="6"/>
        <v>1</v>
      </c>
      <c r="H33" s="303">
        <f t="shared" si="7"/>
        <v>1</v>
      </c>
      <c r="I33" s="303">
        <f t="shared" si="8"/>
        <v>1</v>
      </c>
    </row>
    <row r="34" spans="1:9" x14ac:dyDescent="0.2">
      <c r="A34" s="446"/>
      <c r="B34" s="471"/>
      <c r="C34" s="471"/>
      <c r="D34" s="471"/>
      <c r="E34" s="471"/>
      <c r="F34" s="471"/>
      <c r="G34" s="471"/>
      <c r="H34" s="471"/>
      <c r="I34" s="471"/>
    </row>
    <row r="35" spans="1:9" ht="15.75" x14ac:dyDescent="0.25">
      <c r="A35" s="446"/>
      <c r="B35" s="22" t="s">
        <v>105</v>
      </c>
      <c r="C35" s="471"/>
      <c r="D35" s="471"/>
      <c r="E35" s="471"/>
      <c r="F35" s="471"/>
      <c r="G35" s="471"/>
      <c r="H35" s="471"/>
      <c r="I35" s="471"/>
    </row>
    <row r="36" spans="1:9" x14ac:dyDescent="0.2">
      <c r="A36" s="469" t="s">
        <v>123</v>
      </c>
      <c r="B36" s="3" t="s">
        <v>1096</v>
      </c>
      <c r="C36" s="471"/>
      <c r="D36" s="471"/>
      <c r="E36" s="471"/>
      <c r="F36" s="23"/>
      <c r="G36" s="471"/>
      <c r="H36" s="471"/>
      <c r="I36" s="471"/>
    </row>
    <row r="37" spans="1:9" x14ac:dyDescent="0.2">
      <c r="A37" s="469" t="s">
        <v>123</v>
      </c>
      <c r="B37" s="11" t="s">
        <v>106</v>
      </c>
      <c r="C37" s="479">
        <v>3</v>
      </c>
      <c r="D37" s="471"/>
      <c r="E37" s="471"/>
      <c r="F37" s="23"/>
      <c r="G37" s="471"/>
      <c r="H37" s="471"/>
      <c r="I37" s="471"/>
    </row>
    <row r="38" spans="1:9" x14ac:dyDescent="0.2">
      <c r="A38" s="469" t="s">
        <v>123</v>
      </c>
      <c r="B38" s="11" t="s">
        <v>107</v>
      </c>
      <c r="C38" s="479">
        <v>28</v>
      </c>
      <c r="D38" s="471"/>
      <c r="E38" s="471"/>
      <c r="F38" s="23"/>
      <c r="G38" s="471"/>
      <c r="H38" s="471"/>
      <c r="I38" s="471"/>
    </row>
    <row r="39" spans="1:9" x14ac:dyDescent="0.2">
      <c r="A39" s="469" t="s">
        <v>123</v>
      </c>
      <c r="B39" s="11" t="s">
        <v>108</v>
      </c>
      <c r="C39" s="479">
        <v>242</v>
      </c>
      <c r="D39" s="471"/>
      <c r="E39" s="471"/>
      <c r="F39" s="23"/>
      <c r="G39" s="471"/>
      <c r="H39" s="471"/>
      <c r="I39" s="471"/>
    </row>
    <row r="40" spans="1:9" x14ac:dyDescent="0.2">
      <c r="A40" s="469" t="s">
        <v>123</v>
      </c>
      <c r="B40" s="11" t="s">
        <v>705</v>
      </c>
      <c r="C40" s="479">
        <v>0</v>
      </c>
      <c r="D40" s="471"/>
      <c r="E40" s="471"/>
      <c r="F40" s="23"/>
      <c r="G40" s="471"/>
      <c r="H40" s="471"/>
      <c r="I40" s="471"/>
    </row>
    <row r="41" spans="1:9" x14ac:dyDescent="0.2">
      <c r="A41" s="469" t="s">
        <v>123</v>
      </c>
      <c r="B41" s="11" t="s">
        <v>109</v>
      </c>
      <c r="C41" s="479">
        <v>0</v>
      </c>
      <c r="D41" s="471"/>
      <c r="E41" s="471"/>
      <c r="F41" s="23"/>
      <c r="G41" s="471"/>
      <c r="H41" s="471"/>
      <c r="I41" s="471"/>
    </row>
    <row r="42" spans="1:9" x14ac:dyDescent="0.2">
      <c r="A42" s="469" t="s">
        <v>123</v>
      </c>
      <c r="B42" s="11" t="s">
        <v>110</v>
      </c>
      <c r="C42" s="479">
        <v>0</v>
      </c>
      <c r="D42" s="471"/>
      <c r="E42" s="471"/>
      <c r="F42" s="23"/>
      <c r="G42" s="471"/>
      <c r="H42" s="471"/>
      <c r="I42" s="471"/>
    </row>
    <row r="43" spans="1:9" ht="25.5" x14ac:dyDescent="0.2">
      <c r="A43" s="469" t="s">
        <v>123</v>
      </c>
      <c r="B43" s="281" t="s">
        <v>561</v>
      </c>
      <c r="C43" s="479">
        <v>0</v>
      </c>
      <c r="D43" s="471"/>
      <c r="E43" s="471"/>
      <c r="F43" s="23"/>
      <c r="G43" s="471"/>
      <c r="H43" s="471"/>
      <c r="I43" s="471"/>
    </row>
    <row r="44" spans="1:9" ht="25.5" x14ac:dyDescent="0.2">
      <c r="A44" s="469" t="s">
        <v>123</v>
      </c>
      <c r="B44" s="281" t="s">
        <v>562</v>
      </c>
      <c r="C44" s="479">
        <v>0</v>
      </c>
      <c r="D44" s="471"/>
      <c r="E44" s="471"/>
      <c r="F44" s="23"/>
      <c r="G44" s="471"/>
      <c r="H44" s="471"/>
      <c r="I44" s="471"/>
    </row>
    <row r="45" spans="1:9" x14ac:dyDescent="0.2">
      <c r="A45" s="469" t="s">
        <v>123</v>
      </c>
      <c r="B45" s="288" t="s">
        <v>563</v>
      </c>
      <c r="C45" s="479">
        <v>0</v>
      </c>
      <c r="D45" s="471"/>
      <c r="E45" s="471"/>
      <c r="F45" s="23"/>
      <c r="G45" s="471"/>
      <c r="H45" s="471"/>
      <c r="I45" s="471"/>
    </row>
    <row r="46" spans="1:9" x14ac:dyDescent="0.2">
      <c r="A46" s="446"/>
      <c r="B46" s="471"/>
      <c r="C46" s="471"/>
      <c r="D46" s="471"/>
      <c r="E46" s="471"/>
      <c r="F46" s="471"/>
      <c r="G46" s="471"/>
      <c r="H46" s="471"/>
      <c r="I46" s="471"/>
    </row>
    <row r="49" ht="65.25" customHeight="1" x14ac:dyDescent="0.2"/>
    <row r="50" ht="51.75" customHeight="1" x14ac:dyDescent="0.2"/>
  </sheetData>
  <mergeCells count="19">
    <mergeCell ref="B33:C33"/>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I1" location="B!A1" display="Integrated / Survey Version"/>
    <hyperlink ref="J1" location="'B CAS'!A1" display="CAS                                            "/>
    <hyperlink ref="L1" location="'B GS'!A1" display="GS                                             "/>
    <hyperlink ref="M1" location="'B SEM'!A1" display="Seminary                                  "/>
    <hyperlink ref="H1" location="'Table of Contents'!A1" display="Table of Contents"/>
    <hyperlink ref="N1" location="'B CAS-CAPS-GS only'!A1" display="CAS/CAPS/GS (No Seminary)"/>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35"/>
  <sheetViews>
    <sheetView topLeftCell="D1" zoomScaleNormal="100" workbookViewId="0">
      <selection activeCell="M1" sqref="M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945" t="s">
        <v>1036</v>
      </c>
      <c r="B1" s="945"/>
      <c r="C1" s="945"/>
      <c r="D1" s="945"/>
      <c r="E1" s="945"/>
      <c r="F1" s="945"/>
      <c r="G1" s="343" t="s">
        <v>1043</v>
      </c>
      <c r="H1" s="334" t="s">
        <v>1026</v>
      </c>
      <c r="I1" s="335" t="s">
        <v>1006</v>
      </c>
      <c r="J1" s="336" t="s">
        <v>1010</v>
      </c>
      <c r="K1" s="337" t="s">
        <v>1011</v>
      </c>
      <c r="L1" s="333"/>
      <c r="M1" s="339" t="s">
        <v>1013</v>
      </c>
      <c r="N1" s="342" t="s">
        <v>1042</v>
      </c>
      <c r="O1" s="344" t="s">
        <v>1044</v>
      </c>
    </row>
    <row r="3" spans="1:15" ht="50.25" customHeight="1" x14ac:dyDescent="0.2">
      <c r="A3" s="469" t="s">
        <v>121</v>
      </c>
      <c r="B3" s="737" t="s">
        <v>1078</v>
      </c>
      <c r="C3" s="748"/>
      <c r="D3" s="748"/>
      <c r="E3" s="748"/>
      <c r="F3" s="748"/>
      <c r="G3" s="471"/>
      <c r="H3" s="471"/>
      <c r="I3" s="471"/>
    </row>
    <row r="4" spans="1:15" x14ac:dyDescent="0.2">
      <c r="A4" s="469" t="s">
        <v>121</v>
      </c>
      <c r="B4" s="433"/>
      <c r="C4" s="749" t="s">
        <v>252</v>
      </c>
      <c r="D4" s="749"/>
      <c r="E4" s="749" t="s">
        <v>253</v>
      </c>
      <c r="F4" s="749"/>
      <c r="G4" s="299" t="s">
        <v>983</v>
      </c>
      <c r="H4" s="299" t="s">
        <v>984</v>
      </c>
      <c r="I4" s="299" t="s">
        <v>985</v>
      </c>
    </row>
    <row r="5" spans="1:15" x14ac:dyDescent="0.2">
      <c r="A5" s="469" t="s">
        <v>121</v>
      </c>
      <c r="B5" s="462"/>
      <c r="C5" s="435" t="s">
        <v>254</v>
      </c>
      <c r="D5" s="435" t="s">
        <v>255</v>
      </c>
      <c r="E5" s="435" t="s">
        <v>254</v>
      </c>
      <c r="F5" s="435" t="s">
        <v>255</v>
      </c>
      <c r="G5" s="471"/>
      <c r="H5" s="471"/>
      <c r="I5" s="471"/>
    </row>
    <row r="6" spans="1:15" s="299" customFormat="1" x14ac:dyDescent="0.2">
      <c r="A6" s="374" t="s">
        <v>121</v>
      </c>
      <c r="B6" s="473" t="s">
        <v>256</v>
      </c>
      <c r="C6" s="388"/>
      <c r="D6" s="388"/>
      <c r="E6" s="388"/>
      <c r="F6" s="388"/>
    </row>
    <row r="7" spans="1:15" s="299" customFormat="1" ht="25.5" x14ac:dyDescent="0.2">
      <c r="A7" s="374" t="s">
        <v>121</v>
      </c>
      <c r="B7" s="376" t="s">
        <v>257</v>
      </c>
      <c r="C7" s="385"/>
      <c r="D7" s="385"/>
      <c r="E7" s="385"/>
      <c r="F7" s="385"/>
      <c r="G7" s="300">
        <f>SUM(C7:D7)</f>
        <v>0</v>
      </c>
      <c r="H7" s="300">
        <f>SUM(E7:F7)</f>
        <v>0</v>
      </c>
      <c r="I7" s="300">
        <f>SUM(C7:F7)</f>
        <v>0</v>
      </c>
    </row>
    <row r="8" spans="1:15" s="299" customFormat="1" x14ac:dyDescent="0.2">
      <c r="A8" s="374" t="s">
        <v>121</v>
      </c>
      <c r="B8" s="472" t="s">
        <v>258</v>
      </c>
      <c r="C8" s="385"/>
      <c r="D8" s="385"/>
      <c r="E8" s="385"/>
      <c r="F8" s="385"/>
      <c r="G8" s="300">
        <f t="shared" ref="G8:G12" si="0">SUM(C8:D8)</f>
        <v>0</v>
      </c>
      <c r="H8" s="300">
        <f t="shared" ref="H8:H12" si="1">SUM(E8:F8)</f>
        <v>0</v>
      </c>
      <c r="I8" s="300">
        <f t="shared" ref="I8:I12" si="2">SUM(C8:F8)</f>
        <v>0</v>
      </c>
    </row>
    <row r="9" spans="1:15" s="299" customFormat="1" x14ac:dyDescent="0.2">
      <c r="A9" s="374" t="s">
        <v>121</v>
      </c>
      <c r="B9" s="472" t="s">
        <v>259</v>
      </c>
      <c r="C9" s="385"/>
      <c r="D9" s="385"/>
      <c r="E9" s="385"/>
      <c r="F9" s="385"/>
      <c r="G9" s="300">
        <f t="shared" si="0"/>
        <v>0</v>
      </c>
      <c r="H9" s="300">
        <f t="shared" si="1"/>
        <v>0</v>
      </c>
      <c r="I9" s="300">
        <f t="shared" si="2"/>
        <v>0</v>
      </c>
    </row>
    <row r="10" spans="1:15" s="299" customFormat="1" x14ac:dyDescent="0.2">
      <c r="A10" s="374" t="s">
        <v>121</v>
      </c>
      <c r="B10" s="377" t="s">
        <v>260</v>
      </c>
      <c r="C10" s="386">
        <f>SUM(C7:C9)</f>
        <v>0</v>
      </c>
      <c r="D10" s="386">
        <f>SUM(D7:D9)</f>
        <v>0</v>
      </c>
      <c r="E10" s="386">
        <f>SUM(E7:E9)</f>
        <v>0</v>
      </c>
      <c r="F10" s="386">
        <f>SUM(F7:F9)</f>
        <v>0</v>
      </c>
      <c r="G10" s="300">
        <f t="shared" si="0"/>
        <v>0</v>
      </c>
      <c r="H10" s="300">
        <f t="shared" si="1"/>
        <v>0</v>
      </c>
      <c r="I10" s="300">
        <f t="shared" si="2"/>
        <v>0</v>
      </c>
    </row>
    <row r="11" spans="1:15" s="299" customFormat="1" ht="25.5" x14ac:dyDescent="0.2">
      <c r="A11" s="374" t="s">
        <v>121</v>
      </c>
      <c r="B11" s="376" t="s">
        <v>409</v>
      </c>
      <c r="C11" s="385"/>
      <c r="D11" s="385"/>
      <c r="E11" s="385"/>
      <c r="F11" s="385"/>
      <c r="G11" s="300">
        <f t="shared" si="0"/>
        <v>0</v>
      </c>
      <c r="H11" s="300">
        <f t="shared" si="1"/>
        <v>0</v>
      </c>
      <c r="I11" s="300">
        <f t="shared" si="2"/>
        <v>0</v>
      </c>
    </row>
    <row r="12" spans="1:15" s="299" customFormat="1" x14ac:dyDescent="0.2">
      <c r="A12" s="374" t="s">
        <v>121</v>
      </c>
      <c r="B12" s="377" t="s">
        <v>410</v>
      </c>
      <c r="C12" s="386">
        <f>SUM(C10:C11)</f>
        <v>0</v>
      </c>
      <c r="D12" s="386">
        <f>SUM(D10:D11)</f>
        <v>0</v>
      </c>
      <c r="E12" s="386">
        <f>SUM(E10:E11)</f>
        <v>0</v>
      </c>
      <c r="F12" s="386">
        <f>SUM(F10:F11)</f>
        <v>0</v>
      </c>
      <c r="G12" s="300">
        <f t="shared" si="0"/>
        <v>0</v>
      </c>
      <c r="H12" s="300">
        <f t="shared" si="1"/>
        <v>0</v>
      </c>
      <c r="I12" s="300">
        <f t="shared" si="2"/>
        <v>0</v>
      </c>
    </row>
    <row r="13" spans="1:15" x14ac:dyDescent="0.2">
      <c r="A13" s="469" t="s">
        <v>121</v>
      </c>
      <c r="B13" s="436" t="s">
        <v>792</v>
      </c>
      <c r="C13" s="94"/>
      <c r="D13" s="94"/>
      <c r="E13" s="94"/>
      <c r="F13" s="94"/>
      <c r="G13" s="300"/>
      <c r="H13" s="300"/>
      <c r="I13" s="300"/>
    </row>
    <row r="14" spans="1:15" x14ac:dyDescent="0.2">
      <c r="A14" s="469" t="s">
        <v>121</v>
      </c>
      <c r="B14" s="380" t="s">
        <v>793</v>
      </c>
      <c r="C14" s="381">
        <v>47</v>
      </c>
      <c r="D14" s="381">
        <v>118</v>
      </c>
      <c r="E14" s="381">
        <v>6</v>
      </c>
      <c r="F14" s="381">
        <v>12</v>
      </c>
      <c r="G14" s="300">
        <f t="shared" ref="G14:G17" si="3">SUM(C14:D14)</f>
        <v>165</v>
      </c>
      <c r="H14" s="300">
        <f t="shared" ref="H14:H17" si="4">SUM(E14:F14)</f>
        <v>18</v>
      </c>
      <c r="I14" s="300">
        <f t="shared" ref="I14:I17" si="5">SUM(C14:F14)</f>
        <v>183</v>
      </c>
    </row>
    <row r="15" spans="1:15" x14ac:dyDescent="0.2">
      <c r="A15" s="469" t="s">
        <v>121</v>
      </c>
      <c r="B15" s="380" t="s">
        <v>259</v>
      </c>
      <c r="C15" s="381">
        <v>219</v>
      </c>
      <c r="D15" s="381">
        <v>395</v>
      </c>
      <c r="E15" s="381">
        <v>124</v>
      </c>
      <c r="F15" s="381">
        <v>250</v>
      </c>
      <c r="G15" s="300">
        <f t="shared" si="3"/>
        <v>614</v>
      </c>
      <c r="H15" s="300">
        <f t="shared" si="4"/>
        <v>374</v>
      </c>
      <c r="I15" s="300">
        <f t="shared" si="5"/>
        <v>988</v>
      </c>
    </row>
    <row r="16" spans="1:15" ht="25.5" x14ac:dyDescent="0.2">
      <c r="A16" s="469" t="s">
        <v>121</v>
      </c>
      <c r="B16" s="383" t="s">
        <v>794</v>
      </c>
      <c r="C16" s="381">
        <v>0</v>
      </c>
      <c r="D16" s="381">
        <v>0</v>
      </c>
      <c r="E16" s="381">
        <v>0</v>
      </c>
      <c r="F16" s="381">
        <v>0</v>
      </c>
      <c r="G16" s="300">
        <f t="shared" si="3"/>
        <v>0</v>
      </c>
      <c r="H16" s="300">
        <f t="shared" si="4"/>
        <v>0</v>
      </c>
      <c r="I16" s="300">
        <f t="shared" si="5"/>
        <v>0</v>
      </c>
    </row>
    <row r="17" spans="1:9" x14ac:dyDescent="0.2">
      <c r="A17" s="469" t="s">
        <v>121</v>
      </c>
      <c r="B17" s="21" t="s">
        <v>795</v>
      </c>
      <c r="C17" s="95">
        <f>SUM(C14:C16)</f>
        <v>266</v>
      </c>
      <c r="D17" s="95">
        <f>SUM(D14:D16)</f>
        <v>513</v>
      </c>
      <c r="E17" s="95">
        <f>SUM(E14:E16)</f>
        <v>130</v>
      </c>
      <c r="F17" s="95">
        <f>SUM(F14:F16)</f>
        <v>262</v>
      </c>
      <c r="G17" s="300">
        <f t="shared" si="3"/>
        <v>779</v>
      </c>
      <c r="H17" s="300">
        <f t="shared" si="4"/>
        <v>392</v>
      </c>
      <c r="I17" s="300">
        <f t="shared" si="5"/>
        <v>1171</v>
      </c>
    </row>
    <row r="18" spans="1:9" s="299" customFormat="1" x14ac:dyDescent="0.2">
      <c r="A18" s="374" t="s">
        <v>121</v>
      </c>
      <c r="B18" s="946" t="s">
        <v>796</v>
      </c>
      <c r="C18" s="946"/>
      <c r="D18" s="946"/>
      <c r="E18" s="946"/>
      <c r="F18" s="387">
        <f>SUM(C12:F12)</f>
        <v>0</v>
      </c>
    </row>
    <row r="19" spans="1:9" x14ac:dyDescent="0.2">
      <c r="A19" s="469" t="s">
        <v>121</v>
      </c>
      <c r="B19" s="723" t="s">
        <v>560</v>
      </c>
      <c r="C19" s="723"/>
      <c r="D19" s="723"/>
      <c r="E19" s="723"/>
      <c r="F19" s="384">
        <f>SUM(C17:F17)</f>
        <v>1171</v>
      </c>
      <c r="G19" s="382"/>
      <c r="H19" s="382"/>
      <c r="I19" s="382"/>
    </row>
    <row r="20" spans="1:9" x14ac:dyDescent="0.2">
      <c r="A20" s="469" t="s">
        <v>121</v>
      </c>
      <c r="B20" s="736" t="s">
        <v>797</v>
      </c>
      <c r="C20" s="736"/>
      <c r="D20" s="736"/>
      <c r="E20" s="736"/>
      <c r="F20" s="102">
        <f>SUM(F18:F19)</f>
        <v>1171</v>
      </c>
      <c r="G20" s="471"/>
      <c r="H20" s="471"/>
      <c r="I20" s="471"/>
    </row>
    <row r="21" spans="1:9" x14ac:dyDescent="0.2">
      <c r="A21" s="446"/>
      <c r="B21" s="471"/>
      <c r="C21" s="471"/>
      <c r="D21" s="471"/>
      <c r="E21" s="471"/>
      <c r="F21" s="471"/>
      <c r="G21" s="471"/>
      <c r="H21" s="471"/>
      <c r="I21" s="471"/>
    </row>
    <row r="22" spans="1:9" x14ac:dyDescent="0.2">
      <c r="A22" s="446"/>
      <c r="B22" s="471"/>
      <c r="C22" s="471"/>
      <c r="D22" s="471"/>
      <c r="E22" s="471"/>
      <c r="F22" s="471"/>
      <c r="G22" s="471"/>
      <c r="H22" s="471"/>
      <c r="I22" s="471"/>
    </row>
    <row r="23" spans="1:9" ht="15.75" x14ac:dyDescent="0.25">
      <c r="A23" s="446"/>
      <c r="B23" s="22" t="s">
        <v>105</v>
      </c>
      <c r="C23" s="471"/>
      <c r="D23" s="471"/>
      <c r="E23" s="471"/>
      <c r="F23" s="471"/>
      <c r="G23" s="471"/>
      <c r="H23" s="471"/>
      <c r="I23" s="471"/>
    </row>
    <row r="24" spans="1:9" x14ac:dyDescent="0.2">
      <c r="A24" s="469" t="s">
        <v>123</v>
      </c>
      <c r="B24" s="3" t="s">
        <v>1096</v>
      </c>
      <c r="C24" s="471"/>
      <c r="D24" s="471"/>
      <c r="E24" s="471"/>
      <c r="F24" s="23"/>
      <c r="G24" s="471"/>
      <c r="H24" s="471"/>
      <c r="I24" s="471"/>
    </row>
    <row r="25" spans="1:9" x14ac:dyDescent="0.2">
      <c r="A25" s="469" t="s">
        <v>123</v>
      </c>
      <c r="B25" s="11" t="s">
        <v>106</v>
      </c>
      <c r="C25" s="479">
        <v>0</v>
      </c>
      <c r="D25" s="471"/>
      <c r="E25" s="471"/>
      <c r="F25" s="23"/>
      <c r="G25" s="471"/>
      <c r="H25" s="471"/>
      <c r="I25" s="471"/>
    </row>
    <row r="26" spans="1:9" x14ac:dyDescent="0.2">
      <c r="A26" s="469" t="s">
        <v>123</v>
      </c>
      <c r="B26" s="11" t="s">
        <v>107</v>
      </c>
      <c r="C26" s="479">
        <v>0</v>
      </c>
      <c r="D26" s="471"/>
      <c r="E26" s="471"/>
      <c r="F26" s="23"/>
      <c r="G26" s="471"/>
      <c r="H26" s="471"/>
      <c r="I26" s="471"/>
    </row>
    <row r="27" spans="1:9" x14ac:dyDescent="0.2">
      <c r="A27" s="469" t="s">
        <v>123</v>
      </c>
      <c r="B27" s="11" t="s">
        <v>108</v>
      </c>
      <c r="C27" s="479">
        <v>0</v>
      </c>
      <c r="D27" s="471"/>
      <c r="E27" s="471"/>
      <c r="F27" s="23"/>
      <c r="G27" s="471"/>
      <c r="H27" s="471"/>
      <c r="I27" s="471"/>
    </row>
    <row r="28" spans="1:9" x14ac:dyDescent="0.2">
      <c r="A28" s="469" t="s">
        <v>123</v>
      </c>
      <c r="B28" s="11" t="s">
        <v>705</v>
      </c>
      <c r="C28" s="479">
        <v>57</v>
      </c>
      <c r="D28" s="471"/>
      <c r="E28" s="471"/>
      <c r="F28" s="23"/>
      <c r="G28" s="471"/>
      <c r="H28" s="471"/>
      <c r="I28" s="471"/>
    </row>
    <row r="29" spans="1:9" x14ac:dyDescent="0.2">
      <c r="A29" s="469" t="s">
        <v>123</v>
      </c>
      <c r="B29" s="11" t="s">
        <v>109</v>
      </c>
      <c r="C29" s="479">
        <v>230</v>
      </c>
      <c r="D29" s="471"/>
      <c r="E29" s="471"/>
      <c r="F29" s="23"/>
      <c r="G29" s="471"/>
      <c r="H29" s="471"/>
      <c r="I29" s="471"/>
    </row>
    <row r="30" spans="1:9" x14ac:dyDescent="0.2">
      <c r="A30" s="469" t="s">
        <v>123</v>
      </c>
      <c r="B30" s="11" t="s">
        <v>110</v>
      </c>
      <c r="C30" s="479">
        <v>0</v>
      </c>
      <c r="D30" s="471"/>
      <c r="E30" s="471"/>
      <c r="F30" s="23"/>
      <c r="G30" s="471"/>
      <c r="H30" s="471"/>
      <c r="I30" s="471"/>
    </row>
    <row r="31" spans="1:9" ht="25.5" x14ac:dyDescent="0.2">
      <c r="A31" s="469" t="s">
        <v>123</v>
      </c>
      <c r="B31" s="281" t="s">
        <v>561</v>
      </c>
      <c r="C31" s="479">
        <v>18</v>
      </c>
      <c r="D31" s="471"/>
      <c r="E31" s="471"/>
      <c r="F31" s="23"/>
      <c r="G31" s="471"/>
      <c r="H31" s="471"/>
      <c r="I31" s="471"/>
    </row>
    <row r="32" spans="1:9" ht="25.5" x14ac:dyDescent="0.2">
      <c r="A32" s="469" t="s">
        <v>123</v>
      </c>
      <c r="B32" s="281" t="s">
        <v>562</v>
      </c>
      <c r="C32" s="479">
        <v>0</v>
      </c>
      <c r="D32" s="471"/>
      <c r="E32" s="471"/>
      <c r="F32" s="23"/>
      <c r="G32" s="471"/>
      <c r="H32" s="471"/>
      <c r="I32" s="471"/>
    </row>
    <row r="33" spans="1:9" x14ac:dyDescent="0.2">
      <c r="A33" s="469" t="s">
        <v>123</v>
      </c>
      <c r="B33" s="288" t="s">
        <v>563</v>
      </c>
      <c r="C33" s="479">
        <v>0</v>
      </c>
      <c r="D33" s="471"/>
      <c r="E33" s="471"/>
      <c r="F33" s="23"/>
      <c r="G33" s="471"/>
      <c r="H33" s="471"/>
      <c r="I33" s="471"/>
    </row>
    <row r="34" spans="1:9" ht="65.25" customHeight="1" x14ac:dyDescent="0.2"/>
    <row r="35" spans="1:9" ht="51.75" customHeight="1" x14ac:dyDescent="0.2"/>
  </sheetData>
  <mergeCells count="7">
    <mergeCell ref="B20:E20"/>
    <mergeCell ref="B19:E19"/>
    <mergeCell ref="A1:F1"/>
    <mergeCell ref="B3:F3"/>
    <mergeCell ref="C4:D4"/>
    <mergeCell ref="E4:F4"/>
    <mergeCell ref="B18:E18"/>
  </mergeCells>
  <hyperlinks>
    <hyperlink ref="I1" location="B!A1" display="Integrated / Survey Version"/>
    <hyperlink ref="J1" location="'B CAS'!A1" display="CAS                                            "/>
    <hyperlink ref="K1" location="'B CAPS'!A1" display="CAPS                                         "/>
    <hyperlink ref="M1" location="'B SEM'!A1" display="Seminary                                  "/>
    <hyperlink ref="H1" location="'Table of Contents'!A1" display="Table of Contents"/>
    <hyperlink ref="N1" location="'B CAS-CAPS-GS only'!A1" display="CAS/CAPS/GS (No Seminary)"/>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3"/>
  <sheetViews>
    <sheetView zoomScaleNormal="100" workbookViewId="0">
      <selection activeCell="I1" sqref="I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947" t="s">
        <v>1038</v>
      </c>
      <c r="B1" s="947"/>
      <c r="C1" s="947"/>
      <c r="D1" s="947"/>
      <c r="E1" s="947"/>
      <c r="F1" s="947"/>
      <c r="G1" s="343" t="s">
        <v>1043</v>
      </c>
      <c r="H1" s="334" t="s">
        <v>1026</v>
      </c>
      <c r="I1" s="335" t="s">
        <v>1006</v>
      </c>
      <c r="J1" s="336" t="s">
        <v>1010</v>
      </c>
      <c r="K1" s="337" t="s">
        <v>1011</v>
      </c>
      <c r="L1" s="338" t="s">
        <v>1012</v>
      </c>
      <c r="M1" s="333"/>
      <c r="N1" s="342" t="s">
        <v>1042</v>
      </c>
      <c r="O1" s="344" t="s">
        <v>1044</v>
      </c>
    </row>
    <row r="3" spans="1:15" ht="50.25" customHeight="1" x14ac:dyDescent="0.2">
      <c r="A3" s="469" t="s">
        <v>121</v>
      </c>
      <c r="B3" s="737" t="s">
        <v>1078</v>
      </c>
      <c r="C3" s="748"/>
      <c r="D3" s="748"/>
      <c r="E3" s="748"/>
      <c r="F3" s="748"/>
      <c r="G3" s="471"/>
      <c r="H3" s="471"/>
      <c r="I3" s="471"/>
    </row>
    <row r="4" spans="1:15" x14ac:dyDescent="0.2">
      <c r="A4" s="469" t="s">
        <v>121</v>
      </c>
      <c r="B4" s="433"/>
      <c r="C4" s="749" t="s">
        <v>252</v>
      </c>
      <c r="D4" s="749"/>
      <c r="E4" s="749" t="s">
        <v>253</v>
      </c>
      <c r="F4" s="749"/>
      <c r="G4" s="299" t="s">
        <v>983</v>
      </c>
      <c r="H4" s="299" t="s">
        <v>984</v>
      </c>
      <c r="I4" s="299" t="s">
        <v>985</v>
      </c>
    </row>
    <row r="5" spans="1:15" x14ac:dyDescent="0.2">
      <c r="A5" s="469" t="s">
        <v>121</v>
      </c>
      <c r="B5" s="462"/>
      <c r="C5" s="435" t="s">
        <v>254</v>
      </c>
      <c r="D5" s="435" t="s">
        <v>255</v>
      </c>
      <c r="E5" s="435" t="s">
        <v>254</v>
      </c>
      <c r="F5" s="435" t="s">
        <v>255</v>
      </c>
      <c r="G5" s="471"/>
      <c r="H5" s="471"/>
      <c r="I5" s="471"/>
    </row>
    <row r="6" spans="1:15" s="299" customFormat="1" x14ac:dyDescent="0.2">
      <c r="A6" s="374" t="s">
        <v>121</v>
      </c>
      <c r="B6" s="473" t="s">
        <v>256</v>
      </c>
      <c r="C6" s="388"/>
      <c r="D6" s="388"/>
      <c r="E6" s="388"/>
      <c r="F6" s="388"/>
    </row>
    <row r="7" spans="1:15" s="299" customFormat="1" ht="25.5" x14ac:dyDescent="0.2">
      <c r="A7" s="374" t="s">
        <v>121</v>
      </c>
      <c r="B7" s="376" t="s">
        <v>257</v>
      </c>
      <c r="C7" s="385"/>
      <c r="D7" s="385"/>
      <c r="E7" s="385"/>
      <c r="F7" s="385"/>
      <c r="G7" s="300">
        <f>SUM(C7:D7)</f>
        <v>0</v>
      </c>
      <c r="H7" s="300">
        <f>SUM(E7:F7)</f>
        <v>0</v>
      </c>
      <c r="I7" s="300">
        <f>SUM(C7:F7)</f>
        <v>0</v>
      </c>
    </row>
    <row r="8" spans="1:15" s="299" customFormat="1" x14ac:dyDescent="0.2">
      <c r="A8" s="374" t="s">
        <v>121</v>
      </c>
      <c r="B8" s="472" t="s">
        <v>258</v>
      </c>
      <c r="C8" s="385"/>
      <c r="D8" s="385"/>
      <c r="E8" s="385"/>
      <c r="F8" s="385"/>
      <c r="G8" s="300">
        <f t="shared" ref="G8:G12" si="0">SUM(C8:D8)</f>
        <v>0</v>
      </c>
      <c r="H8" s="300">
        <f t="shared" ref="H8:H12" si="1">SUM(E8:F8)</f>
        <v>0</v>
      </c>
      <c r="I8" s="300">
        <f t="shared" ref="I8:I12" si="2">SUM(C8:F8)</f>
        <v>0</v>
      </c>
    </row>
    <row r="9" spans="1:15" s="299" customFormat="1" x14ac:dyDescent="0.2">
      <c r="A9" s="374" t="s">
        <v>121</v>
      </c>
      <c r="B9" s="472" t="s">
        <v>259</v>
      </c>
      <c r="C9" s="385"/>
      <c r="D9" s="385"/>
      <c r="E9" s="385"/>
      <c r="F9" s="385"/>
      <c r="G9" s="300">
        <f t="shared" si="0"/>
        <v>0</v>
      </c>
      <c r="H9" s="300">
        <f t="shared" si="1"/>
        <v>0</v>
      </c>
      <c r="I9" s="300">
        <f t="shared" si="2"/>
        <v>0</v>
      </c>
    </row>
    <row r="10" spans="1:15" s="299" customFormat="1" x14ac:dyDescent="0.2">
      <c r="A10" s="374" t="s">
        <v>121</v>
      </c>
      <c r="B10" s="377" t="s">
        <v>260</v>
      </c>
      <c r="C10" s="386">
        <f>SUM(C7:C9)</f>
        <v>0</v>
      </c>
      <c r="D10" s="386">
        <f>SUM(D7:D9)</f>
        <v>0</v>
      </c>
      <c r="E10" s="386">
        <f>SUM(E7:E9)</f>
        <v>0</v>
      </c>
      <c r="F10" s="386">
        <f>SUM(F7:F9)</f>
        <v>0</v>
      </c>
      <c r="G10" s="300">
        <f t="shared" si="0"/>
        <v>0</v>
      </c>
      <c r="H10" s="300">
        <f t="shared" si="1"/>
        <v>0</v>
      </c>
      <c r="I10" s="300">
        <f t="shared" si="2"/>
        <v>0</v>
      </c>
    </row>
    <row r="11" spans="1:15" s="299" customFormat="1" ht="25.5" x14ac:dyDescent="0.2">
      <c r="A11" s="374" t="s">
        <v>121</v>
      </c>
      <c r="B11" s="376" t="s">
        <v>409</v>
      </c>
      <c r="C11" s="385"/>
      <c r="D11" s="385"/>
      <c r="E11" s="385"/>
      <c r="F11" s="385"/>
      <c r="G11" s="300">
        <f t="shared" si="0"/>
        <v>0</v>
      </c>
      <c r="H11" s="300">
        <f t="shared" si="1"/>
        <v>0</v>
      </c>
      <c r="I11" s="300">
        <f t="shared" si="2"/>
        <v>0</v>
      </c>
    </row>
    <row r="12" spans="1:15" s="299" customFormat="1" x14ac:dyDescent="0.2">
      <c r="A12" s="374" t="s">
        <v>121</v>
      </c>
      <c r="B12" s="377" t="s">
        <v>410</v>
      </c>
      <c r="C12" s="386">
        <f>SUM(C10:C11)</f>
        <v>0</v>
      </c>
      <c r="D12" s="386">
        <f>SUM(D10:D11)</f>
        <v>0</v>
      </c>
      <c r="E12" s="386">
        <f>SUM(E10:E11)</f>
        <v>0</v>
      </c>
      <c r="F12" s="386">
        <f>SUM(F10:F11)</f>
        <v>0</v>
      </c>
      <c r="G12" s="300">
        <f t="shared" si="0"/>
        <v>0</v>
      </c>
      <c r="H12" s="300">
        <f t="shared" si="1"/>
        <v>0</v>
      </c>
      <c r="I12" s="300">
        <f t="shared" si="2"/>
        <v>0</v>
      </c>
    </row>
    <row r="13" spans="1:15" x14ac:dyDescent="0.2">
      <c r="A13" s="469" t="s">
        <v>121</v>
      </c>
      <c r="B13" s="436" t="s">
        <v>792</v>
      </c>
      <c r="C13" s="94"/>
      <c r="D13" s="94"/>
      <c r="E13" s="94"/>
      <c r="F13" s="94"/>
      <c r="G13" s="300"/>
      <c r="H13" s="300"/>
      <c r="I13" s="300"/>
    </row>
    <row r="14" spans="1:15" x14ac:dyDescent="0.2">
      <c r="A14" s="469" t="s">
        <v>121</v>
      </c>
      <c r="B14" s="380" t="s">
        <v>793</v>
      </c>
      <c r="C14" s="381">
        <v>71</v>
      </c>
      <c r="D14" s="381">
        <v>48</v>
      </c>
      <c r="E14" s="381">
        <v>15</v>
      </c>
      <c r="F14" s="381">
        <v>7</v>
      </c>
      <c r="G14" s="300">
        <f t="shared" ref="G14:G17" si="3">SUM(C14:D14)</f>
        <v>119</v>
      </c>
      <c r="H14" s="300">
        <f t="shared" ref="H14:H17" si="4">SUM(E14:F14)</f>
        <v>22</v>
      </c>
      <c r="I14" s="300">
        <f t="shared" ref="I14:I17" si="5">SUM(C14:F14)</f>
        <v>141</v>
      </c>
    </row>
    <row r="15" spans="1:15" x14ac:dyDescent="0.2">
      <c r="A15" s="469" t="s">
        <v>121</v>
      </c>
      <c r="B15" s="380" t="s">
        <v>259</v>
      </c>
      <c r="C15" s="381">
        <v>184</v>
      </c>
      <c r="D15" s="381">
        <v>119</v>
      </c>
      <c r="E15" s="381">
        <v>145</v>
      </c>
      <c r="F15" s="381">
        <v>64</v>
      </c>
      <c r="G15" s="300">
        <f t="shared" si="3"/>
        <v>303</v>
      </c>
      <c r="H15" s="300">
        <f t="shared" si="4"/>
        <v>209</v>
      </c>
      <c r="I15" s="300">
        <f t="shared" si="5"/>
        <v>512</v>
      </c>
    </row>
    <row r="16" spans="1:15" ht="25.5" x14ac:dyDescent="0.2">
      <c r="A16" s="469" t="s">
        <v>121</v>
      </c>
      <c r="B16" s="383" t="s">
        <v>794</v>
      </c>
      <c r="C16" s="381">
        <v>0</v>
      </c>
      <c r="D16" s="381">
        <v>0</v>
      </c>
      <c r="E16" s="381">
        <v>4</v>
      </c>
      <c r="F16" s="381">
        <v>5</v>
      </c>
      <c r="G16" s="300">
        <f t="shared" si="3"/>
        <v>0</v>
      </c>
      <c r="H16" s="300">
        <f t="shared" si="4"/>
        <v>9</v>
      </c>
      <c r="I16" s="300">
        <f t="shared" si="5"/>
        <v>9</v>
      </c>
    </row>
    <row r="17" spans="1:9" x14ac:dyDescent="0.2">
      <c r="A17" s="469" t="s">
        <v>121</v>
      </c>
      <c r="B17" s="21" t="s">
        <v>795</v>
      </c>
      <c r="C17" s="95">
        <f>SUM(C14:C16)</f>
        <v>255</v>
      </c>
      <c r="D17" s="95">
        <f>SUM(D14:D16)</f>
        <v>167</v>
      </c>
      <c r="E17" s="95">
        <f>SUM(E14:E16)</f>
        <v>164</v>
      </c>
      <c r="F17" s="95">
        <f>SUM(F14:F16)</f>
        <v>76</v>
      </c>
      <c r="G17" s="300">
        <f t="shared" si="3"/>
        <v>422</v>
      </c>
      <c r="H17" s="300">
        <f t="shared" si="4"/>
        <v>240</v>
      </c>
      <c r="I17" s="300">
        <f t="shared" si="5"/>
        <v>662</v>
      </c>
    </row>
    <row r="18" spans="1:9" s="299" customFormat="1" x14ac:dyDescent="0.2">
      <c r="A18" s="374" t="s">
        <v>121</v>
      </c>
      <c r="B18" s="946" t="s">
        <v>796</v>
      </c>
      <c r="C18" s="946"/>
      <c r="D18" s="946"/>
      <c r="E18" s="946"/>
      <c r="F18" s="387">
        <f>SUM(C12:F12)</f>
        <v>0</v>
      </c>
    </row>
    <row r="19" spans="1:9" x14ac:dyDescent="0.2">
      <c r="A19" s="469" t="s">
        <v>121</v>
      </c>
      <c r="B19" s="723" t="s">
        <v>560</v>
      </c>
      <c r="C19" s="723"/>
      <c r="D19" s="723"/>
      <c r="E19" s="723"/>
      <c r="F19" s="384">
        <f>SUM(C17:F17)</f>
        <v>662</v>
      </c>
      <c r="G19" s="382"/>
      <c r="H19" s="382"/>
      <c r="I19" s="382"/>
    </row>
    <row r="20" spans="1:9" x14ac:dyDescent="0.2">
      <c r="A20" s="469" t="s">
        <v>121</v>
      </c>
      <c r="B20" s="736" t="s">
        <v>797</v>
      </c>
      <c r="C20" s="736"/>
      <c r="D20" s="736"/>
      <c r="E20" s="736"/>
      <c r="F20" s="102">
        <f>SUM(F18:F19)</f>
        <v>662</v>
      </c>
      <c r="G20" s="471"/>
      <c r="H20" s="471"/>
      <c r="I20" s="471"/>
    </row>
    <row r="21" spans="1:9" x14ac:dyDescent="0.2">
      <c r="A21" s="446"/>
      <c r="B21" s="471"/>
      <c r="C21" s="471"/>
      <c r="D21" s="471"/>
      <c r="E21" s="471"/>
      <c r="F21" s="471"/>
      <c r="G21" s="471"/>
      <c r="H21" s="471"/>
      <c r="I21" s="471"/>
    </row>
    <row r="22" spans="1:9" s="299" customFormat="1" x14ac:dyDescent="0.2">
      <c r="A22" s="446"/>
      <c r="B22" s="471"/>
      <c r="C22" s="471"/>
      <c r="D22" s="471"/>
      <c r="E22" s="471"/>
      <c r="F22" s="471"/>
      <c r="G22" s="471"/>
      <c r="H22" s="471"/>
      <c r="I22" s="471"/>
    </row>
    <row r="23" spans="1:9" s="299" customFormat="1" ht="15.75" x14ac:dyDescent="0.25">
      <c r="A23" s="446"/>
      <c r="B23" s="22" t="s">
        <v>105</v>
      </c>
      <c r="C23" s="471"/>
      <c r="D23" s="471"/>
      <c r="E23" s="471"/>
      <c r="F23" s="471"/>
      <c r="G23" s="471"/>
      <c r="H23" s="471"/>
      <c r="I23" s="471"/>
    </row>
    <row r="24" spans="1:9" s="299" customFormat="1" x14ac:dyDescent="0.2">
      <c r="A24" s="469" t="s">
        <v>123</v>
      </c>
      <c r="B24" s="3" t="s">
        <v>1096</v>
      </c>
      <c r="C24" s="471"/>
      <c r="D24" s="471"/>
      <c r="E24" s="471"/>
      <c r="F24" s="23"/>
      <c r="G24" s="471"/>
      <c r="H24" s="471"/>
      <c r="I24" s="471"/>
    </row>
    <row r="25" spans="1:9" s="299" customFormat="1" x14ac:dyDescent="0.2">
      <c r="A25" s="469" t="s">
        <v>123</v>
      </c>
      <c r="B25" s="11" t="s">
        <v>106</v>
      </c>
      <c r="C25" s="479">
        <v>0</v>
      </c>
      <c r="D25" s="471"/>
      <c r="E25" s="471"/>
      <c r="F25" s="23"/>
      <c r="G25" s="471"/>
      <c r="H25" s="471"/>
      <c r="I25" s="471"/>
    </row>
    <row r="26" spans="1:9" s="299" customFormat="1" x14ac:dyDescent="0.2">
      <c r="A26" s="469" t="s">
        <v>123</v>
      </c>
      <c r="B26" s="11" t="s">
        <v>107</v>
      </c>
      <c r="C26" s="479">
        <v>0</v>
      </c>
      <c r="D26" s="471"/>
      <c r="E26" s="471"/>
      <c r="F26" s="23"/>
      <c r="G26" s="471"/>
      <c r="H26" s="471"/>
      <c r="I26" s="471"/>
    </row>
    <row r="27" spans="1:9" s="299" customFormat="1" x14ac:dyDescent="0.2">
      <c r="A27" s="469" t="s">
        <v>123</v>
      </c>
      <c r="B27" s="11" t="s">
        <v>108</v>
      </c>
      <c r="C27" s="479">
        <v>0</v>
      </c>
      <c r="D27" s="471"/>
      <c r="E27" s="471"/>
      <c r="F27" s="23"/>
      <c r="G27" s="471"/>
      <c r="H27" s="471"/>
      <c r="I27" s="471"/>
    </row>
    <row r="28" spans="1:9" s="299" customFormat="1" ht="15" customHeight="1" x14ac:dyDescent="0.2">
      <c r="A28" s="469" t="s">
        <v>123</v>
      </c>
      <c r="B28" s="11" t="s">
        <v>705</v>
      </c>
      <c r="C28" s="479">
        <v>8</v>
      </c>
      <c r="D28" s="471"/>
      <c r="E28" s="471"/>
      <c r="F28" s="23"/>
      <c r="G28" s="471"/>
      <c r="H28" s="471"/>
      <c r="I28" s="471"/>
    </row>
    <row r="29" spans="1:9" s="299" customFormat="1" x14ac:dyDescent="0.2">
      <c r="A29" s="469" t="s">
        <v>123</v>
      </c>
      <c r="B29" s="11" t="s">
        <v>109</v>
      </c>
      <c r="C29" s="479">
        <v>155</v>
      </c>
      <c r="D29" s="471"/>
      <c r="E29" s="471"/>
      <c r="F29" s="23"/>
      <c r="G29" s="471"/>
      <c r="H29" s="471"/>
      <c r="I29" s="471"/>
    </row>
    <row r="30" spans="1:9" s="299" customFormat="1" ht="26.25" customHeight="1" x14ac:dyDescent="0.2">
      <c r="A30" s="469" t="s">
        <v>123</v>
      </c>
      <c r="B30" s="11" t="s">
        <v>110</v>
      </c>
      <c r="C30" s="479">
        <v>1</v>
      </c>
      <c r="D30" s="471"/>
      <c r="E30" s="471"/>
      <c r="F30" s="23"/>
      <c r="G30" s="471"/>
      <c r="H30" s="471"/>
      <c r="I30" s="471"/>
    </row>
    <row r="31" spans="1:9" s="299" customFormat="1" ht="25.5" x14ac:dyDescent="0.2">
      <c r="A31" s="469" t="s">
        <v>123</v>
      </c>
      <c r="B31" s="281" t="s">
        <v>561</v>
      </c>
      <c r="C31" s="479">
        <v>0</v>
      </c>
      <c r="D31" s="471"/>
      <c r="E31" s="471"/>
      <c r="F31" s="23"/>
      <c r="G31" s="471"/>
      <c r="H31" s="471"/>
      <c r="I31" s="471"/>
    </row>
    <row r="32" spans="1:9" s="299" customFormat="1" ht="25.5" x14ac:dyDescent="0.2">
      <c r="A32" s="469" t="s">
        <v>123</v>
      </c>
      <c r="B32" s="281" t="s">
        <v>562</v>
      </c>
      <c r="C32" s="479">
        <v>22</v>
      </c>
      <c r="D32" s="471"/>
      <c r="E32" s="471"/>
      <c r="F32" s="23"/>
      <c r="G32" s="471"/>
      <c r="H32" s="471"/>
      <c r="I32" s="471"/>
    </row>
    <row r="33" spans="1:9" s="299" customFormat="1" x14ac:dyDescent="0.2">
      <c r="A33" s="469" t="s">
        <v>123</v>
      </c>
      <c r="B33" s="288" t="s">
        <v>563</v>
      </c>
      <c r="C33" s="479">
        <v>0</v>
      </c>
      <c r="D33" s="471"/>
      <c r="E33" s="471"/>
      <c r="F33" s="23"/>
      <c r="G33" s="471"/>
      <c r="H33" s="471"/>
      <c r="I33" s="471"/>
    </row>
  </sheetData>
  <mergeCells count="7">
    <mergeCell ref="B20:E20"/>
    <mergeCell ref="B19:E19"/>
    <mergeCell ref="A1:F1"/>
    <mergeCell ref="B3:F3"/>
    <mergeCell ref="C4:D4"/>
    <mergeCell ref="E4:F4"/>
    <mergeCell ref="B18:E18"/>
  </mergeCells>
  <hyperlinks>
    <hyperlink ref="I1" location="B!A1" display="Integrated / Survey Version"/>
    <hyperlink ref="J1" location="'B CAS'!A1" display="CAS                                            "/>
    <hyperlink ref="K1" location="'B CAPS'!A1" display="CAPS                                         "/>
    <hyperlink ref="L1" location="'B GS'!A1" display="GS                                             "/>
    <hyperlink ref="H1" location="'Table of Contents'!A1" display="Table of Contents"/>
    <hyperlink ref="N1" location="'B CAS-CAPS-GS only'!A1" display="CAS/CAPS/GS (No Seminary)"/>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O79"/>
  <sheetViews>
    <sheetView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948" t="s">
        <v>1041</v>
      </c>
      <c r="B1" s="948"/>
      <c r="C1" s="948"/>
      <c r="D1" s="948"/>
      <c r="E1" s="948"/>
      <c r="F1" s="948"/>
      <c r="G1" s="343" t="s">
        <v>1043</v>
      </c>
      <c r="H1" s="334" t="s">
        <v>1026</v>
      </c>
      <c r="I1" s="335" t="s">
        <v>1006</v>
      </c>
      <c r="J1" s="336" t="s">
        <v>1010</v>
      </c>
      <c r="K1" s="337" t="s">
        <v>1011</v>
      </c>
      <c r="L1" s="338" t="s">
        <v>1012</v>
      </c>
      <c r="M1" s="339" t="s">
        <v>1013</v>
      </c>
      <c r="N1" s="333"/>
      <c r="O1" s="344" t="s">
        <v>1044</v>
      </c>
    </row>
    <row r="3" spans="1:15" ht="50.25" customHeight="1" x14ac:dyDescent="0.2">
      <c r="A3" s="469" t="s">
        <v>121</v>
      </c>
      <c r="B3" s="737" t="s">
        <v>1078</v>
      </c>
      <c r="C3" s="748"/>
      <c r="D3" s="748"/>
      <c r="E3" s="748"/>
      <c r="F3" s="748"/>
      <c r="G3" s="471"/>
      <c r="H3" s="471"/>
      <c r="I3" s="471"/>
    </row>
    <row r="4" spans="1:15" x14ac:dyDescent="0.2">
      <c r="A4" s="469" t="s">
        <v>121</v>
      </c>
      <c r="B4" s="433"/>
      <c r="C4" s="749" t="s">
        <v>252</v>
      </c>
      <c r="D4" s="749"/>
      <c r="E4" s="749" t="s">
        <v>253</v>
      </c>
      <c r="F4" s="749"/>
      <c r="G4" s="299" t="s">
        <v>983</v>
      </c>
      <c r="H4" s="299" t="s">
        <v>984</v>
      </c>
      <c r="I4" s="299" t="s">
        <v>985</v>
      </c>
    </row>
    <row r="5" spans="1:15" x14ac:dyDescent="0.2">
      <c r="A5" s="469" t="s">
        <v>121</v>
      </c>
      <c r="B5" s="462"/>
      <c r="C5" s="435" t="s">
        <v>254</v>
      </c>
      <c r="D5" s="435" t="s">
        <v>255</v>
      </c>
      <c r="E5" s="435" t="s">
        <v>254</v>
      </c>
      <c r="F5" s="435" t="s">
        <v>255</v>
      </c>
      <c r="G5" s="471"/>
      <c r="H5" s="471"/>
      <c r="I5" s="471"/>
    </row>
    <row r="6" spans="1:15" x14ac:dyDescent="0.2">
      <c r="A6" s="469" t="s">
        <v>121</v>
      </c>
      <c r="B6" s="436" t="s">
        <v>256</v>
      </c>
      <c r="C6" s="19"/>
      <c r="D6" s="19"/>
      <c r="E6" s="19"/>
      <c r="F6" s="19"/>
      <c r="G6" s="471"/>
      <c r="H6" s="471"/>
      <c r="I6" s="471"/>
    </row>
    <row r="7" spans="1:15" ht="25.5" x14ac:dyDescent="0.2">
      <c r="A7" s="469" t="s">
        <v>121</v>
      </c>
      <c r="B7" s="20" t="s">
        <v>257</v>
      </c>
      <c r="C7" s="92">
        <f>SUM('B CAS'!C7,'B CAPS'!C7,'B GS'!C7)</f>
        <v>214</v>
      </c>
      <c r="D7" s="92">
        <f>SUM('B CAS'!D7,'B CAPS'!D7,'B GS'!D7)</f>
        <v>388</v>
      </c>
      <c r="E7" s="92">
        <f>SUM('B CAS'!E7,'B CAPS'!E7,'B GS'!E7)</f>
        <v>0</v>
      </c>
      <c r="F7" s="92">
        <f>SUM('B CAS'!F7,'B CAPS'!F7,'B GS'!F7)</f>
        <v>2</v>
      </c>
      <c r="G7" s="300">
        <f>SUM(C7:D7)</f>
        <v>602</v>
      </c>
      <c r="H7" s="300">
        <f>SUM(E7:F7)</f>
        <v>2</v>
      </c>
      <c r="I7" s="300">
        <f>SUM(C7:F7)</f>
        <v>604</v>
      </c>
    </row>
    <row r="8" spans="1:15" x14ac:dyDescent="0.2">
      <c r="A8" s="469" t="s">
        <v>121</v>
      </c>
      <c r="B8" s="434" t="s">
        <v>258</v>
      </c>
      <c r="C8" s="92">
        <f>SUM('B CAS'!C8,'B CAPS'!C8,'B GS'!C8)</f>
        <v>43</v>
      </c>
      <c r="D8" s="92">
        <f>SUM('B CAS'!D8,'B CAPS'!D8,'B GS'!D8)</f>
        <v>25</v>
      </c>
      <c r="E8" s="92">
        <f>SUM('B CAS'!E8,'B CAPS'!E8,'B GS'!E8)</f>
        <v>8</v>
      </c>
      <c r="F8" s="92">
        <f>SUM('B CAS'!F8,'B CAPS'!F8,'B GS'!F8)</f>
        <v>16</v>
      </c>
      <c r="G8" s="300">
        <f t="shared" ref="G8:G12" si="0">SUM(C8:D8)</f>
        <v>68</v>
      </c>
      <c r="H8" s="300">
        <f t="shared" ref="H8:H12" si="1">SUM(E8:F8)</f>
        <v>24</v>
      </c>
      <c r="I8" s="300">
        <f t="shared" ref="I8:I12" si="2">SUM(C8:F8)</f>
        <v>92</v>
      </c>
    </row>
    <row r="9" spans="1:15" x14ac:dyDescent="0.2">
      <c r="A9" s="469" t="s">
        <v>121</v>
      </c>
      <c r="B9" s="434" t="s">
        <v>259</v>
      </c>
      <c r="C9" s="92">
        <f>SUM('B CAS'!C9,'B CAPS'!C9,'B GS'!C9)</f>
        <v>703</v>
      </c>
      <c r="D9" s="92">
        <f>SUM('B CAS'!D9,'B CAPS'!D9,'B GS'!D9)</f>
        <v>1118</v>
      </c>
      <c r="E9" s="92">
        <f>SUM('B CAS'!E9,'B CAPS'!E9,'B GS'!E9)</f>
        <v>147</v>
      </c>
      <c r="F9" s="92">
        <f>SUM('B CAS'!F9,'B CAPS'!F9,'B GS'!F9)</f>
        <v>279</v>
      </c>
      <c r="G9" s="300">
        <f t="shared" si="0"/>
        <v>1821</v>
      </c>
      <c r="H9" s="300">
        <f t="shared" si="1"/>
        <v>426</v>
      </c>
      <c r="I9" s="300">
        <f t="shared" si="2"/>
        <v>2247</v>
      </c>
    </row>
    <row r="10" spans="1:15" x14ac:dyDescent="0.2">
      <c r="A10" s="469" t="s">
        <v>121</v>
      </c>
      <c r="B10" s="21" t="s">
        <v>260</v>
      </c>
      <c r="C10" s="93">
        <f>SUM(C7:C9)</f>
        <v>960</v>
      </c>
      <c r="D10" s="93">
        <f>SUM(D7:D9)</f>
        <v>1531</v>
      </c>
      <c r="E10" s="93">
        <f>SUM(E7:E9)</f>
        <v>155</v>
      </c>
      <c r="F10" s="93">
        <f>SUM(F7:F9)</f>
        <v>297</v>
      </c>
      <c r="G10" s="300">
        <f t="shared" si="0"/>
        <v>2491</v>
      </c>
      <c r="H10" s="300">
        <f t="shared" si="1"/>
        <v>452</v>
      </c>
      <c r="I10" s="300">
        <f t="shared" si="2"/>
        <v>2943</v>
      </c>
    </row>
    <row r="11" spans="1:15" ht="25.5" x14ac:dyDescent="0.2">
      <c r="A11" s="469" t="s">
        <v>121</v>
      </c>
      <c r="B11" s="20" t="s">
        <v>409</v>
      </c>
      <c r="C11" s="92">
        <f>SUM('B CAS'!C11,'B CAPS'!C11,'B GS'!C11)</f>
        <v>29</v>
      </c>
      <c r="D11" s="92">
        <f>SUM('B CAS'!D11,'B CAPS'!D11,'B GS'!D11)</f>
        <v>59</v>
      </c>
      <c r="E11" s="92">
        <f>SUM('B CAS'!E11,'B CAPS'!E11,'B GS'!E11)</f>
        <v>11</v>
      </c>
      <c r="F11" s="92">
        <f>SUM('B CAS'!F11,'B CAPS'!F11,'B GS'!F11)</f>
        <v>9</v>
      </c>
      <c r="G11" s="300">
        <f t="shared" si="0"/>
        <v>88</v>
      </c>
      <c r="H11" s="300">
        <f t="shared" si="1"/>
        <v>20</v>
      </c>
      <c r="I11" s="300">
        <f t="shared" si="2"/>
        <v>108</v>
      </c>
    </row>
    <row r="12" spans="1:15" x14ac:dyDescent="0.2">
      <c r="A12" s="469" t="s">
        <v>121</v>
      </c>
      <c r="B12" s="21" t="s">
        <v>410</v>
      </c>
      <c r="C12" s="93">
        <f>SUM(C10:C11)</f>
        <v>989</v>
      </c>
      <c r="D12" s="93">
        <f>SUM(D10:D11)</f>
        <v>1590</v>
      </c>
      <c r="E12" s="93">
        <f>SUM(E10:E11)</f>
        <v>166</v>
      </c>
      <c r="F12" s="93">
        <f>SUM(F10:F11)</f>
        <v>306</v>
      </c>
      <c r="G12" s="300">
        <f t="shared" si="0"/>
        <v>2579</v>
      </c>
      <c r="H12" s="300">
        <f t="shared" si="1"/>
        <v>472</v>
      </c>
      <c r="I12" s="300">
        <f t="shared" si="2"/>
        <v>3051</v>
      </c>
    </row>
    <row r="13" spans="1:15" x14ac:dyDescent="0.2">
      <c r="A13" s="469" t="s">
        <v>121</v>
      </c>
      <c r="B13" s="436" t="s">
        <v>792</v>
      </c>
      <c r="C13" s="94"/>
      <c r="D13" s="94"/>
      <c r="E13" s="94"/>
      <c r="F13" s="94"/>
      <c r="G13" s="300"/>
      <c r="H13" s="300"/>
      <c r="I13" s="300"/>
    </row>
    <row r="14" spans="1:15" x14ac:dyDescent="0.2">
      <c r="A14" s="469" t="s">
        <v>121</v>
      </c>
      <c r="B14" s="380" t="s">
        <v>793</v>
      </c>
      <c r="C14" s="92">
        <f>SUM('B CAS'!C14,'B CAPS'!C14,'B GS'!C14)</f>
        <v>47</v>
      </c>
      <c r="D14" s="92">
        <f>SUM('B CAS'!D14,'B CAPS'!D14,'B GS'!D14)</f>
        <v>118</v>
      </c>
      <c r="E14" s="92">
        <f>SUM('B CAS'!E14,'B CAPS'!E14,'B GS'!E14)</f>
        <v>6</v>
      </c>
      <c r="F14" s="92">
        <f>SUM('B CAS'!F14,'B CAPS'!F14,'B GS'!F14)</f>
        <v>12</v>
      </c>
      <c r="G14" s="300">
        <f t="shared" ref="G14:G17" si="3">SUM(C14:D14)</f>
        <v>165</v>
      </c>
      <c r="H14" s="300">
        <f t="shared" ref="H14:H17" si="4">SUM(E14:F14)</f>
        <v>18</v>
      </c>
      <c r="I14" s="300">
        <f t="shared" ref="I14:I17" si="5">SUM(C14:F14)</f>
        <v>183</v>
      </c>
    </row>
    <row r="15" spans="1:15" x14ac:dyDescent="0.2">
      <c r="A15" s="469" t="s">
        <v>121</v>
      </c>
      <c r="B15" s="380" t="s">
        <v>259</v>
      </c>
      <c r="C15" s="92">
        <f>SUM('B CAS'!C15,'B CAPS'!C15,'B GS'!C15)</f>
        <v>219</v>
      </c>
      <c r="D15" s="92">
        <f>SUM('B CAS'!D15,'B CAPS'!D15,'B GS'!D15)</f>
        <v>395</v>
      </c>
      <c r="E15" s="92">
        <f>SUM('B CAS'!E15,'B CAPS'!E15,'B GS'!E15)</f>
        <v>124</v>
      </c>
      <c r="F15" s="92">
        <f>SUM('B CAS'!F15,'B CAPS'!F15,'B GS'!F15)</f>
        <v>250</v>
      </c>
      <c r="G15" s="300">
        <f t="shared" si="3"/>
        <v>614</v>
      </c>
      <c r="H15" s="300">
        <f t="shared" si="4"/>
        <v>374</v>
      </c>
      <c r="I15" s="300">
        <f t="shared" si="5"/>
        <v>988</v>
      </c>
    </row>
    <row r="16" spans="1:15" ht="25.5" x14ac:dyDescent="0.2">
      <c r="A16" s="469" t="s">
        <v>121</v>
      </c>
      <c r="B16" s="383" t="s">
        <v>794</v>
      </c>
      <c r="C16" s="92">
        <f>SUM('B CAS'!C16,'B CAPS'!C16,'B GS'!C16)</f>
        <v>0</v>
      </c>
      <c r="D16" s="92">
        <f>SUM('B CAS'!D16,'B CAPS'!D16,'B GS'!D16)</f>
        <v>0</v>
      </c>
      <c r="E16" s="92">
        <f>SUM('B CAS'!E16,'B CAPS'!E16,'B GS'!E16)</f>
        <v>0</v>
      </c>
      <c r="F16" s="92">
        <f>SUM('B CAS'!F16,'B CAPS'!F16,'B GS'!F16)</f>
        <v>0</v>
      </c>
      <c r="G16" s="300">
        <f t="shared" si="3"/>
        <v>0</v>
      </c>
      <c r="H16" s="300">
        <f t="shared" si="4"/>
        <v>0</v>
      </c>
      <c r="I16" s="300">
        <f t="shared" si="5"/>
        <v>0</v>
      </c>
    </row>
    <row r="17" spans="1:9" x14ac:dyDescent="0.2">
      <c r="A17" s="469" t="s">
        <v>121</v>
      </c>
      <c r="B17" s="21" t="s">
        <v>795</v>
      </c>
      <c r="C17" s="95">
        <f>SUM(C14:C16)</f>
        <v>266</v>
      </c>
      <c r="D17" s="95">
        <f>SUM(D14:D16)</f>
        <v>513</v>
      </c>
      <c r="E17" s="95">
        <f>SUM(E14:E16)</f>
        <v>130</v>
      </c>
      <c r="F17" s="95">
        <f>SUM(F14:F16)</f>
        <v>262</v>
      </c>
      <c r="G17" s="300">
        <f t="shared" si="3"/>
        <v>779</v>
      </c>
      <c r="H17" s="300">
        <f t="shared" si="4"/>
        <v>392</v>
      </c>
      <c r="I17" s="300">
        <f t="shared" si="5"/>
        <v>1171</v>
      </c>
    </row>
    <row r="18" spans="1:9" x14ac:dyDescent="0.2">
      <c r="A18" s="469" t="s">
        <v>121</v>
      </c>
      <c r="B18" s="712" t="s">
        <v>796</v>
      </c>
      <c r="C18" s="712"/>
      <c r="D18" s="712"/>
      <c r="E18" s="712"/>
      <c r="F18" s="101">
        <f>SUM(C12:F12)</f>
        <v>3051</v>
      </c>
      <c r="G18" s="471"/>
      <c r="H18" s="471"/>
      <c r="I18" s="471"/>
    </row>
    <row r="19" spans="1:9" x14ac:dyDescent="0.2">
      <c r="A19" s="469" t="s">
        <v>121</v>
      </c>
      <c r="B19" s="723" t="s">
        <v>560</v>
      </c>
      <c r="C19" s="723"/>
      <c r="D19" s="723"/>
      <c r="E19" s="723"/>
      <c r="F19" s="384">
        <f>SUM(C17:F17)</f>
        <v>1171</v>
      </c>
      <c r="G19" s="382"/>
      <c r="H19" s="382"/>
      <c r="I19" s="382"/>
    </row>
    <row r="20" spans="1:9" x14ac:dyDescent="0.2">
      <c r="A20" s="469" t="s">
        <v>121</v>
      </c>
      <c r="B20" s="736" t="s">
        <v>797</v>
      </c>
      <c r="C20" s="736"/>
      <c r="D20" s="736"/>
      <c r="E20" s="736"/>
      <c r="F20" s="102">
        <f>SUM(F18:F19)</f>
        <v>4222</v>
      </c>
      <c r="G20" s="471"/>
      <c r="H20" s="471"/>
      <c r="I20" s="471"/>
    </row>
    <row r="21" spans="1:9" x14ac:dyDescent="0.2">
      <c r="A21" s="446"/>
      <c r="B21" s="471"/>
      <c r="C21" s="471"/>
      <c r="D21" s="471"/>
      <c r="E21" s="471"/>
      <c r="F21" s="471"/>
      <c r="G21" s="471"/>
      <c r="H21" s="471"/>
      <c r="I21" s="471"/>
    </row>
    <row r="22" spans="1:9" ht="102" customHeight="1" x14ac:dyDescent="0.2">
      <c r="A22" s="469" t="s">
        <v>122</v>
      </c>
      <c r="B22" s="737" t="s">
        <v>1079</v>
      </c>
      <c r="C22" s="738"/>
      <c r="D22" s="738"/>
      <c r="E22" s="738"/>
      <c r="F22" s="738"/>
      <c r="G22" s="471"/>
      <c r="H22" s="471"/>
      <c r="I22" s="471"/>
    </row>
    <row r="23" spans="1:9" ht="78.75" x14ac:dyDescent="0.2">
      <c r="A23" s="469" t="s">
        <v>122</v>
      </c>
      <c r="B23" s="739"/>
      <c r="C23" s="739"/>
      <c r="D23" s="129" t="s">
        <v>798</v>
      </c>
      <c r="E23" s="129" t="s">
        <v>403</v>
      </c>
      <c r="F23" s="391" t="s">
        <v>120</v>
      </c>
      <c r="G23" s="301" t="s">
        <v>798</v>
      </c>
      <c r="H23" s="302" t="s">
        <v>403</v>
      </c>
      <c r="I23" s="302" t="s">
        <v>120</v>
      </c>
    </row>
    <row r="24" spans="1:9" x14ac:dyDescent="0.2">
      <c r="A24" s="469" t="s">
        <v>122</v>
      </c>
      <c r="B24" s="740" t="s">
        <v>799</v>
      </c>
      <c r="C24" s="740"/>
      <c r="D24" s="92">
        <f>SUM('B CAS'!D24,'B CAPS'!D24)</f>
        <v>3</v>
      </c>
      <c r="E24" s="92">
        <f>SUM('B CAS'!E24,'B CAPS'!E24)</f>
        <v>12</v>
      </c>
      <c r="F24" s="389">
        <f>SUM('B CAS'!F24,'B CAPS'!F24)</f>
        <v>12</v>
      </c>
      <c r="G24" s="303">
        <f t="shared" ref="G24:G33" si="6">D24/$D$33</f>
        <v>4.9586776859504135E-3</v>
      </c>
      <c r="H24" s="303">
        <f t="shared" ref="H24:H33" si="7">E24/$E$33</f>
        <v>4.0774719673802246E-3</v>
      </c>
      <c r="I24" s="303">
        <f t="shared" ref="I24:I33" si="8">F24/$F$33</f>
        <v>3.9318479685452159E-3</v>
      </c>
    </row>
    <row r="25" spans="1:9" x14ac:dyDescent="0.2">
      <c r="A25" s="469" t="s">
        <v>122</v>
      </c>
      <c r="B25" s="742" t="s">
        <v>102</v>
      </c>
      <c r="C25" s="743"/>
      <c r="D25" s="92">
        <f>SUM('B CAS'!D25,'B CAPS'!D25)</f>
        <v>22</v>
      </c>
      <c r="E25" s="92">
        <f>SUM('B CAS'!E25,'B CAPS'!E25)</f>
        <v>81</v>
      </c>
      <c r="F25" s="389">
        <f>SUM('B CAS'!F25,'B CAPS'!F25)</f>
        <v>86</v>
      </c>
      <c r="G25" s="303">
        <f t="shared" si="6"/>
        <v>3.6363636363636362E-2</v>
      </c>
      <c r="H25" s="303">
        <f t="shared" si="7"/>
        <v>2.7522935779816515E-2</v>
      </c>
      <c r="I25" s="303">
        <f t="shared" si="8"/>
        <v>2.8178243774574049E-2</v>
      </c>
    </row>
    <row r="26" spans="1:9" x14ac:dyDescent="0.2">
      <c r="A26" s="469" t="s">
        <v>122</v>
      </c>
      <c r="B26" s="741" t="s">
        <v>0</v>
      </c>
      <c r="C26" s="741"/>
      <c r="D26" s="92">
        <f>SUM('B CAS'!D26,'B CAPS'!D26)</f>
        <v>11</v>
      </c>
      <c r="E26" s="92">
        <f>SUM('B CAS'!E26,'B CAPS'!E26)</f>
        <v>142</v>
      </c>
      <c r="F26" s="389">
        <f>SUM('B CAS'!F26,'B CAPS'!F26)</f>
        <v>143</v>
      </c>
      <c r="G26" s="303">
        <f t="shared" si="6"/>
        <v>1.8181818181818181E-2</v>
      </c>
      <c r="H26" s="303">
        <f t="shared" si="7"/>
        <v>4.8250084947332655E-2</v>
      </c>
      <c r="I26" s="303">
        <f t="shared" si="8"/>
        <v>4.6854521625163827E-2</v>
      </c>
    </row>
    <row r="27" spans="1:9" x14ac:dyDescent="0.2">
      <c r="A27" s="469" t="s">
        <v>122</v>
      </c>
      <c r="B27" s="744" t="s">
        <v>103</v>
      </c>
      <c r="C27" s="743"/>
      <c r="D27" s="92">
        <f>SUM('B CAS'!D27,'B CAPS'!D27)</f>
        <v>537</v>
      </c>
      <c r="E27" s="92">
        <f>SUM('B CAS'!E27,'B CAPS'!E27)</f>
        <v>2496</v>
      </c>
      <c r="F27" s="389">
        <f>SUM('B CAS'!F27,'B CAPS'!F27)</f>
        <v>2591</v>
      </c>
      <c r="G27" s="303">
        <f t="shared" si="6"/>
        <v>0.88760330578512392</v>
      </c>
      <c r="H27" s="303">
        <f t="shared" si="7"/>
        <v>0.84811416921508664</v>
      </c>
      <c r="I27" s="303">
        <f t="shared" si="8"/>
        <v>0.84895150720838797</v>
      </c>
    </row>
    <row r="28" spans="1:9" ht="15" customHeight="1" x14ac:dyDescent="0.2">
      <c r="A28" s="469" t="s">
        <v>122</v>
      </c>
      <c r="B28" s="741" t="s">
        <v>1</v>
      </c>
      <c r="C28" s="741"/>
      <c r="D28" s="92">
        <f>SUM('B CAS'!D28,'B CAPS'!D28)</f>
        <v>1</v>
      </c>
      <c r="E28" s="92">
        <f>SUM('B CAS'!E28,'B CAPS'!E28)</f>
        <v>3</v>
      </c>
      <c r="F28" s="389">
        <f>SUM('B CAS'!F28,'B CAPS'!F28)</f>
        <v>3</v>
      </c>
      <c r="G28" s="303">
        <f t="shared" si="6"/>
        <v>1.652892561983471E-3</v>
      </c>
      <c r="H28" s="303">
        <f t="shared" si="7"/>
        <v>1.0193679918450561E-3</v>
      </c>
      <c r="I28" s="303">
        <f t="shared" si="8"/>
        <v>9.8296199213630396E-4</v>
      </c>
    </row>
    <row r="29" spans="1:9" x14ac:dyDescent="0.2">
      <c r="A29" s="469" t="s">
        <v>122</v>
      </c>
      <c r="B29" s="741" t="s">
        <v>2</v>
      </c>
      <c r="C29" s="741"/>
      <c r="D29" s="92">
        <f>SUM('B CAS'!D29,'B CAPS'!D29)</f>
        <v>14</v>
      </c>
      <c r="E29" s="92">
        <f>SUM('B CAS'!E29,'B CAPS'!E29)</f>
        <v>91</v>
      </c>
      <c r="F29" s="389">
        <f>SUM('B CAS'!F29,'B CAPS'!F29)</f>
        <v>95</v>
      </c>
      <c r="G29" s="303">
        <f t="shared" si="6"/>
        <v>2.3140495867768594E-2</v>
      </c>
      <c r="H29" s="303">
        <f t="shared" si="7"/>
        <v>3.0920829085966699E-2</v>
      </c>
      <c r="I29" s="303">
        <f t="shared" si="8"/>
        <v>3.1127129750982963E-2</v>
      </c>
    </row>
    <row r="30" spans="1:9" ht="26.25" customHeight="1" x14ac:dyDescent="0.2">
      <c r="A30" s="469" t="s">
        <v>122</v>
      </c>
      <c r="B30" s="745" t="s">
        <v>3</v>
      </c>
      <c r="C30" s="746"/>
      <c r="D30" s="92">
        <f>SUM('B CAS'!D30,'B CAPS'!D30)</f>
        <v>0</v>
      </c>
      <c r="E30" s="92">
        <f>SUM('B CAS'!E30,'B CAPS'!E30)</f>
        <v>1</v>
      </c>
      <c r="F30" s="389">
        <f>SUM('B CAS'!F30,'B CAPS'!F30)</f>
        <v>1</v>
      </c>
      <c r="G30" s="303">
        <f t="shared" si="6"/>
        <v>0</v>
      </c>
      <c r="H30" s="303">
        <f t="shared" si="7"/>
        <v>3.3978933061501872E-4</v>
      </c>
      <c r="I30" s="303">
        <f t="shared" si="8"/>
        <v>3.2765399737876802E-4</v>
      </c>
    </row>
    <row r="31" spans="1:9" x14ac:dyDescent="0.2">
      <c r="A31" s="469" t="s">
        <v>122</v>
      </c>
      <c r="B31" s="741" t="s">
        <v>4</v>
      </c>
      <c r="C31" s="741"/>
      <c r="D31" s="92">
        <f>SUM('B CAS'!D31,'B CAPS'!D31)</f>
        <v>15</v>
      </c>
      <c r="E31" s="92">
        <f>SUM('B CAS'!E31,'B CAPS'!E31)</f>
        <v>71</v>
      </c>
      <c r="F31" s="389">
        <f>SUM('B CAS'!F31,'B CAPS'!F31)</f>
        <v>73</v>
      </c>
      <c r="G31" s="303">
        <f t="shared" si="6"/>
        <v>2.4793388429752067E-2</v>
      </c>
      <c r="H31" s="303">
        <f t="shared" si="7"/>
        <v>2.4125042473666328E-2</v>
      </c>
      <c r="I31" s="303">
        <f t="shared" si="8"/>
        <v>2.3918741808650064E-2</v>
      </c>
    </row>
    <row r="32" spans="1:9" x14ac:dyDescent="0.2">
      <c r="A32" s="469" t="s">
        <v>122</v>
      </c>
      <c r="B32" s="741" t="s">
        <v>5</v>
      </c>
      <c r="C32" s="741"/>
      <c r="D32" s="92">
        <f>SUM('B CAS'!D32,'B CAPS'!D32)</f>
        <v>2</v>
      </c>
      <c r="E32" s="92">
        <f>SUM('B CAS'!E32,'B CAPS'!E32)</f>
        <v>46</v>
      </c>
      <c r="F32" s="389">
        <f>SUM('B CAS'!F32,'B CAPS'!F32)</f>
        <v>48</v>
      </c>
      <c r="G32" s="303">
        <f t="shared" si="6"/>
        <v>3.3057851239669421E-3</v>
      </c>
      <c r="H32" s="303">
        <f t="shared" si="7"/>
        <v>1.5630309208290859E-2</v>
      </c>
      <c r="I32" s="303">
        <f t="shared" si="8"/>
        <v>1.5727391874180863E-2</v>
      </c>
    </row>
    <row r="33" spans="1:9" x14ac:dyDescent="0.2">
      <c r="A33" s="469" t="s">
        <v>122</v>
      </c>
      <c r="B33" s="747" t="s">
        <v>104</v>
      </c>
      <c r="C33" s="747"/>
      <c r="D33" s="97">
        <f>SUM(D24:D32)</f>
        <v>605</v>
      </c>
      <c r="E33" s="97">
        <f>SUM(E24:E32)</f>
        <v>2943</v>
      </c>
      <c r="F33" s="390">
        <f>SUM(F24:F32)</f>
        <v>3052</v>
      </c>
      <c r="G33" s="303">
        <f t="shared" si="6"/>
        <v>1</v>
      </c>
      <c r="H33" s="303">
        <f t="shared" si="7"/>
        <v>1</v>
      </c>
      <c r="I33" s="303">
        <f t="shared" si="8"/>
        <v>1</v>
      </c>
    </row>
    <row r="34" spans="1:9" x14ac:dyDescent="0.2">
      <c r="A34" s="446"/>
      <c r="B34" s="471"/>
      <c r="C34" s="471"/>
      <c r="D34" s="471"/>
      <c r="E34" s="471"/>
      <c r="F34" s="471"/>
      <c r="G34" s="471"/>
      <c r="H34" s="471"/>
      <c r="I34" s="471"/>
    </row>
    <row r="35" spans="1:9" ht="15.75" x14ac:dyDescent="0.25">
      <c r="A35" s="446"/>
      <c r="B35" s="22" t="s">
        <v>105</v>
      </c>
      <c r="C35" s="471"/>
      <c r="D35" s="471"/>
      <c r="E35" s="471"/>
      <c r="F35" s="471"/>
      <c r="G35" s="471"/>
      <c r="H35" s="471"/>
      <c r="I35" s="471"/>
    </row>
    <row r="36" spans="1:9" x14ac:dyDescent="0.2">
      <c r="A36" s="469" t="s">
        <v>123</v>
      </c>
      <c r="B36" s="3" t="s">
        <v>1096</v>
      </c>
      <c r="C36" s="471"/>
      <c r="D36" s="471"/>
      <c r="E36" s="471"/>
      <c r="F36" s="23"/>
      <c r="G36" s="471"/>
      <c r="H36" s="471"/>
      <c r="I36" s="471"/>
    </row>
    <row r="37" spans="1:9" x14ac:dyDescent="0.2">
      <c r="A37" s="469" t="s">
        <v>123</v>
      </c>
      <c r="B37" s="11" t="s">
        <v>106</v>
      </c>
      <c r="C37" s="98">
        <f>SUM('B CAS'!C37,'B CAPS'!C37,'B GS'!C25)</f>
        <v>3</v>
      </c>
      <c r="D37" s="471"/>
      <c r="E37" s="471"/>
      <c r="F37" s="23"/>
      <c r="G37" s="471"/>
      <c r="H37" s="471"/>
      <c r="I37" s="471"/>
    </row>
    <row r="38" spans="1:9" x14ac:dyDescent="0.2">
      <c r="A38" s="469" t="s">
        <v>123</v>
      </c>
      <c r="B38" s="11" t="s">
        <v>107</v>
      </c>
      <c r="C38" s="98">
        <f>SUM('B CAS'!C38,'B CAPS'!C38,'B GS'!C26)</f>
        <v>28</v>
      </c>
      <c r="D38" s="471"/>
      <c r="E38" s="471"/>
      <c r="F38" s="23"/>
      <c r="G38" s="471"/>
      <c r="H38" s="471"/>
      <c r="I38" s="471"/>
    </row>
    <row r="39" spans="1:9" x14ac:dyDescent="0.2">
      <c r="A39" s="469" t="s">
        <v>123</v>
      </c>
      <c r="B39" s="11" t="s">
        <v>108</v>
      </c>
      <c r="C39" s="98">
        <f>SUM('B CAS'!C39,'B CAPS'!C39,'B GS'!C27)</f>
        <v>842</v>
      </c>
      <c r="D39" s="471"/>
      <c r="E39" s="471"/>
      <c r="F39" s="23"/>
      <c r="G39" s="471"/>
      <c r="H39" s="471"/>
      <c r="I39" s="471"/>
    </row>
    <row r="40" spans="1:9" x14ac:dyDescent="0.2">
      <c r="A40" s="469" t="s">
        <v>123</v>
      </c>
      <c r="B40" s="11" t="s">
        <v>705</v>
      </c>
      <c r="C40" s="98">
        <f>SUM('B CAS'!C40,'B CAPS'!C40,'B GS'!C28)</f>
        <v>57</v>
      </c>
      <c r="D40" s="471"/>
      <c r="E40" s="471"/>
      <c r="F40" s="23"/>
      <c r="G40" s="471"/>
      <c r="H40" s="471"/>
      <c r="I40" s="471"/>
    </row>
    <row r="41" spans="1:9" x14ac:dyDescent="0.2">
      <c r="A41" s="469" t="s">
        <v>123</v>
      </c>
      <c r="B41" s="11" t="s">
        <v>109</v>
      </c>
      <c r="C41" s="98">
        <f>SUM('B CAS'!C41,'B CAPS'!C41,'B GS'!C29)</f>
        <v>230</v>
      </c>
      <c r="D41" s="471"/>
      <c r="E41" s="471"/>
      <c r="F41" s="23"/>
      <c r="G41" s="471"/>
      <c r="H41" s="471"/>
      <c r="I41" s="471"/>
    </row>
    <row r="42" spans="1:9" x14ac:dyDescent="0.2">
      <c r="A42" s="469" t="s">
        <v>123</v>
      </c>
      <c r="B42" s="11" t="s">
        <v>110</v>
      </c>
      <c r="C42" s="98">
        <f>SUM('B CAS'!C42,'B CAPS'!C42,'B GS'!C30)</f>
        <v>0</v>
      </c>
      <c r="D42" s="471"/>
      <c r="E42" s="471"/>
      <c r="F42" s="23"/>
      <c r="G42" s="471"/>
      <c r="H42" s="471"/>
      <c r="I42" s="471"/>
    </row>
    <row r="43" spans="1:9" ht="25.5" x14ac:dyDescent="0.2">
      <c r="A43" s="469" t="s">
        <v>123</v>
      </c>
      <c r="B43" s="281" t="s">
        <v>561</v>
      </c>
      <c r="C43" s="98">
        <f>SUM('B CAS'!C43,'B CAPS'!C43,'B GS'!C31)</f>
        <v>18</v>
      </c>
      <c r="D43" s="471"/>
      <c r="E43" s="471"/>
      <c r="F43" s="23"/>
      <c r="G43" s="471"/>
      <c r="H43" s="471"/>
      <c r="I43" s="471"/>
    </row>
    <row r="44" spans="1:9" ht="25.5" x14ac:dyDescent="0.2">
      <c r="A44" s="469" t="s">
        <v>123</v>
      </c>
      <c r="B44" s="281" t="s">
        <v>562</v>
      </c>
      <c r="C44" s="98">
        <f>SUM('B CAS'!C44,'B CAPS'!C44,'B GS'!C32)</f>
        <v>0</v>
      </c>
      <c r="D44" s="471"/>
      <c r="E44" s="471"/>
      <c r="F44" s="23"/>
      <c r="G44" s="471"/>
      <c r="H44" s="471"/>
      <c r="I44" s="471"/>
    </row>
    <row r="45" spans="1:9" x14ac:dyDescent="0.2">
      <c r="A45" s="469" t="s">
        <v>123</v>
      </c>
      <c r="B45" s="288" t="s">
        <v>563</v>
      </c>
      <c r="C45" s="98">
        <f>SUM('B CAS'!C45,'B CAPS'!C45,'B GS'!C33)</f>
        <v>0</v>
      </c>
      <c r="D45" s="471"/>
      <c r="E45" s="471"/>
      <c r="F45" s="23"/>
      <c r="G45" s="471"/>
      <c r="H45" s="471"/>
      <c r="I45" s="471"/>
    </row>
    <row r="46" spans="1:9" x14ac:dyDescent="0.2">
      <c r="A46" s="446"/>
      <c r="B46" s="471"/>
      <c r="C46" s="471"/>
      <c r="D46" s="471"/>
      <c r="E46" s="471"/>
      <c r="F46" s="471"/>
      <c r="G46" s="471"/>
      <c r="H46" s="471"/>
      <c r="I46" s="471"/>
    </row>
    <row r="47" spans="1:9" ht="15.75" x14ac:dyDescent="0.2">
      <c r="A47" s="446"/>
      <c r="B47" s="24" t="s">
        <v>111</v>
      </c>
      <c r="C47" s="432"/>
      <c r="D47" s="432"/>
      <c r="E47" s="432"/>
      <c r="F47" s="432"/>
      <c r="G47" s="471"/>
      <c r="H47" s="471"/>
      <c r="I47" s="471"/>
    </row>
    <row r="48" spans="1:9" ht="54.75" customHeight="1" x14ac:dyDescent="0.2">
      <c r="A48" s="446"/>
      <c r="B48" s="734" t="s">
        <v>1080</v>
      </c>
      <c r="C48" s="735"/>
      <c r="D48" s="735"/>
      <c r="E48" s="735"/>
      <c r="F48" s="735"/>
      <c r="G48" s="471"/>
      <c r="H48" s="471"/>
      <c r="I48" s="471"/>
    </row>
    <row r="49" spans="1:9" x14ac:dyDescent="0.2">
      <c r="A49" s="429"/>
      <c r="B49" s="432"/>
      <c r="C49" s="432"/>
      <c r="D49" s="432"/>
      <c r="E49" s="432"/>
      <c r="F49" s="432"/>
      <c r="G49" s="471"/>
      <c r="H49" s="471"/>
      <c r="I49" s="471"/>
    </row>
    <row r="50" spans="1:9" x14ac:dyDescent="0.2">
      <c r="A50" s="446"/>
      <c r="B50" s="753" t="s">
        <v>377</v>
      </c>
      <c r="C50" s="754"/>
      <c r="D50" s="437"/>
      <c r="E50" s="437"/>
      <c r="F50" s="437"/>
      <c r="G50" s="471"/>
      <c r="H50" s="471"/>
      <c r="I50" s="471"/>
    </row>
    <row r="51" spans="1:9" x14ac:dyDescent="0.2">
      <c r="A51" s="458"/>
      <c r="B51" s="192"/>
      <c r="C51" s="192"/>
      <c r="D51" s="192"/>
      <c r="E51" s="192"/>
      <c r="F51" s="192"/>
      <c r="G51" s="471"/>
      <c r="H51" s="471"/>
      <c r="I51" s="471"/>
    </row>
    <row r="52" spans="1:9" ht="42.75" customHeight="1" x14ac:dyDescent="0.2">
      <c r="A52" s="458"/>
      <c r="B52" s="734" t="s">
        <v>1117</v>
      </c>
      <c r="C52" s="755"/>
      <c r="D52" s="755"/>
      <c r="E52" s="755"/>
      <c r="F52" s="192"/>
      <c r="G52" s="471"/>
      <c r="H52" s="471"/>
      <c r="I52" s="471"/>
    </row>
    <row r="53" spans="1:9" x14ac:dyDescent="0.2">
      <c r="A53" s="458"/>
      <c r="B53" s="438"/>
      <c r="C53" s="438"/>
      <c r="D53" s="438"/>
      <c r="E53" s="438"/>
      <c r="F53" s="192"/>
      <c r="G53" s="471"/>
      <c r="H53" s="471"/>
      <c r="I53" s="471"/>
    </row>
    <row r="54" spans="1:9" x14ac:dyDescent="0.2">
      <c r="A54" s="458"/>
      <c r="B54" s="194" t="s">
        <v>1105</v>
      </c>
      <c r="C54" s="438"/>
      <c r="D54" s="438"/>
      <c r="E54" s="438"/>
      <c r="F54" s="192"/>
      <c r="G54" s="471"/>
      <c r="H54" s="471"/>
      <c r="I54" s="471"/>
    </row>
    <row r="55" spans="1:9" s="193" customFormat="1" ht="48" customHeight="1" x14ac:dyDescent="0.2">
      <c r="A55" s="446"/>
      <c r="B55" s="734" t="s">
        <v>1106</v>
      </c>
      <c r="C55" s="735"/>
      <c r="D55" s="735"/>
      <c r="E55" s="735"/>
      <c r="F55" s="735"/>
    </row>
    <row r="56" spans="1:9" s="193" customFormat="1" ht="38.25" customHeight="1" x14ac:dyDescent="0.2">
      <c r="A56" s="469" t="s">
        <v>124</v>
      </c>
      <c r="B56" s="756" t="s">
        <v>1107</v>
      </c>
      <c r="C56" s="731"/>
      <c r="D56" s="731"/>
      <c r="E56" s="732"/>
      <c r="F56" s="96">
        <f>'B CAS'!F56</f>
        <v>600</v>
      </c>
    </row>
    <row r="57" spans="1:9" s="193" customFormat="1" ht="65.25" customHeight="1" x14ac:dyDescent="0.2">
      <c r="A57" s="469" t="s">
        <v>125</v>
      </c>
      <c r="B57" s="726" t="s">
        <v>1108</v>
      </c>
      <c r="C57" s="727"/>
      <c r="D57" s="727"/>
      <c r="E57" s="728"/>
      <c r="F57" s="96">
        <f>'B CAS'!F57</f>
        <v>0</v>
      </c>
    </row>
    <row r="58" spans="1:9" s="193" customFormat="1" ht="35.25" customHeight="1" x14ac:dyDescent="0.2">
      <c r="A58" s="469" t="s">
        <v>126</v>
      </c>
      <c r="B58" s="716" t="s">
        <v>1109</v>
      </c>
      <c r="C58" s="724"/>
      <c r="D58" s="724"/>
      <c r="E58" s="725"/>
      <c r="F58" s="96">
        <f>'B CAS'!F58</f>
        <v>600</v>
      </c>
    </row>
    <row r="59" spans="1:9" ht="36" customHeight="1" x14ac:dyDescent="0.2">
      <c r="A59" s="469" t="s">
        <v>127</v>
      </c>
      <c r="B59" s="716" t="s">
        <v>1110</v>
      </c>
      <c r="C59" s="724"/>
      <c r="D59" s="724"/>
      <c r="E59" s="725"/>
      <c r="F59" s="96">
        <f>'B CAS'!F59</f>
        <v>378</v>
      </c>
      <c r="G59" s="471"/>
      <c r="H59" s="471"/>
      <c r="I59" s="471"/>
    </row>
    <row r="60" spans="1:9" ht="35.25" customHeight="1" x14ac:dyDescent="0.2">
      <c r="A60" s="469" t="s">
        <v>128</v>
      </c>
      <c r="B60" s="716" t="s">
        <v>1111</v>
      </c>
      <c r="C60" s="724"/>
      <c r="D60" s="724"/>
      <c r="E60" s="725"/>
      <c r="F60" s="96">
        <f>'B CAS'!F60</f>
        <v>49</v>
      </c>
      <c r="G60" s="471"/>
      <c r="H60" s="471"/>
      <c r="I60" s="471"/>
    </row>
    <row r="61" spans="1:9" ht="38.25" customHeight="1" x14ac:dyDescent="0.2">
      <c r="A61" s="469" t="s">
        <v>129</v>
      </c>
      <c r="B61" s="726" t="s">
        <v>1112</v>
      </c>
      <c r="C61" s="727"/>
      <c r="D61" s="727"/>
      <c r="E61" s="728"/>
      <c r="F61" s="96">
        <f>'B CAS'!F61</f>
        <v>9</v>
      </c>
      <c r="G61" s="471"/>
      <c r="H61" s="471"/>
      <c r="I61" s="471"/>
    </row>
    <row r="62" spans="1:9" ht="26.25" customHeight="1" x14ac:dyDescent="0.2">
      <c r="A62" s="469" t="s">
        <v>130</v>
      </c>
      <c r="B62" s="729" t="s">
        <v>378</v>
      </c>
      <c r="C62" s="724"/>
      <c r="D62" s="724"/>
      <c r="E62" s="725"/>
      <c r="F62" s="96">
        <f>'B CAS'!F62</f>
        <v>436</v>
      </c>
      <c r="G62" s="471"/>
      <c r="H62" s="471"/>
      <c r="I62" s="471"/>
    </row>
    <row r="63" spans="1:9" ht="25.5" customHeight="1" x14ac:dyDescent="0.2">
      <c r="A63" s="469" t="s">
        <v>668</v>
      </c>
      <c r="B63" s="716" t="s">
        <v>1113</v>
      </c>
      <c r="C63" s="724"/>
      <c r="D63" s="724"/>
      <c r="E63" s="725"/>
      <c r="F63" s="96">
        <f>'B CAS'!F63</f>
        <v>0.72666666666666668</v>
      </c>
      <c r="G63" s="471"/>
      <c r="H63" s="471"/>
      <c r="I63" s="471"/>
    </row>
    <row r="64" spans="1:9" ht="27.75" customHeight="1" x14ac:dyDescent="0.2">
      <c r="A64" s="458"/>
      <c r="B64" s="438"/>
      <c r="C64" s="438"/>
      <c r="D64" s="438"/>
      <c r="E64" s="438"/>
      <c r="F64" s="192"/>
      <c r="G64" s="471"/>
      <c r="H64" s="471"/>
      <c r="I64" s="471"/>
    </row>
    <row r="65" spans="1:9" ht="30.75" customHeight="1" x14ac:dyDescent="0.2">
      <c r="A65" s="458"/>
      <c r="B65" s="195" t="s">
        <v>1064</v>
      </c>
      <c r="C65" s="192"/>
      <c r="D65" s="192"/>
      <c r="E65" s="192"/>
      <c r="F65" s="192"/>
      <c r="G65" s="471"/>
      <c r="H65" s="471"/>
      <c r="I65" s="471"/>
    </row>
    <row r="66" spans="1:9" ht="42" customHeight="1" x14ac:dyDescent="0.2">
      <c r="A66" s="446"/>
      <c r="B66" s="755" t="s">
        <v>1065</v>
      </c>
      <c r="C66" s="735"/>
      <c r="D66" s="735"/>
      <c r="E66" s="735"/>
      <c r="F66" s="735"/>
      <c r="G66" s="471"/>
      <c r="H66" s="471"/>
      <c r="I66" s="471"/>
    </row>
    <row r="67" spans="1:9" ht="37.5" customHeight="1" x14ac:dyDescent="0.2">
      <c r="A67" s="469" t="s">
        <v>124</v>
      </c>
      <c r="B67" s="730" t="s">
        <v>1066</v>
      </c>
      <c r="C67" s="731"/>
      <c r="D67" s="731"/>
      <c r="E67" s="732"/>
      <c r="F67" s="96">
        <f>'B CAS'!F67</f>
        <v>571</v>
      </c>
      <c r="G67" s="471"/>
      <c r="H67" s="471"/>
      <c r="I67" s="471"/>
    </row>
    <row r="68" spans="1:9" s="193" customFormat="1" ht="57.75" customHeight="1" x14ac:dyDescent="0.2">
      <c r="A68" s="469" t="s">
        <v>125</v>
      </c>
      <c r="B68" s="733" t="s">
        <v>1067</v>
      </c>
      <c r="C68" s="727"/>
      <c r="D68" s="727"/>
      <c r="E68" s="728"/>
      <c r="F68" s="96">
        <f>'B CAS'!F68</f>
        <v>0</v>
      </c>
    </row>
    <row r="69" spans="1:9" s="193" customFormat="1" ht="31.5" customHeight="1" x14ac:dyDescent="0.2">
      <c r="A69" s="469" t="s">
        <v>126</v>
      </c>
      <c r="B69" s="729" t="s">
        <v>1068</v>
      </c>
      <c r="C69" s="724"/>
      <c r="D69" s="724"/>
      <c r="E69" s="725"/>
      <c r="F69" s="96">
        <f>'B CAS'!F69</f>
        <v>571</v>
      </c>
    </row>
    <row r="70" spans="1:9" ht="39.75" customHeight="1" x14ac:dyDescent="0.2">
      <c r="A70" s="469" t="s">
        <v>127</v>
      </c>
      <c r="B70" s="729" t="s">
        <v>1115</v>
      </c>
      <c r="C70" s="724"/>
      <c r="D70" s="724"/>
      <c r="E70" s="725"/>
      <c r="F70" s="96">
        <f>'B CAS'!F70</f>
        <v>352</v>
      </c>
      <c r="G70" s="471"/>
      <c r="H70" s="471"/>
      <c r="I70" s="471"/>
    </row>
    <row r="71" spans="1:9" ht="27" customHeight="1" x14ac:dyDescent="0.2">
      <c r="A71" s="469" t="s">
        <v>128</v>
      </c>
      <c r="B71" s="729" t="s">
        <v>1116</v>
      </c>
      <c r="C71" s="724"/>
      <c r="D71" s="724"/>
      <c r="E71" s="725"/>
      <c r="F71" s="96">
        <f>'B CAS'!F71</f>
        <v>49</v>
      </c>
      <c r="G71" s="471"/>
      <c r="H71" s="471"/>
      <c r="I71" s="471"/>
    </row>
    <row r="72" spans="1:9" ht="41.25" customHeight="1" x14ac:dyDescent="0.2">
      <c r="A72" s="469" t="s">
        <v>129</v>
      </c>
      <c r="B72" s="733" t="s">
        <v>1070</v>
      </c>
      <c r="C72" s="727"/>
      <c r="D72" s="727"/>
      <c r="E72" s="728"/>
      <c r="F72" s="96">
        <f>'B CAS'!F72</f>
        <v>2</v>
      </c>
      <c r="G72" s="471"/>
      <c r="H72" s="471"/>
      <c r="I72" s="471"/>
    </row>
    <row r="73" spans="1:9" ht="26.25" customHeight="1" x14ac:dyDescent="0.2">
      <c r="A73" s="469" t="s">
        <v>130</v>
      </c>
      <c r="B73" s="729" t="s">
        <v>378</v>
      </c>
      <c r="C73" s="724"/>
      <c r="D73" s="724"/>
      <c r="E73" s="725"/>
      <c r="F73" s="96">
        <f>'B CAS'!F73</f>
        <v>403</v>
      </c>
      <c r="G73" s="471"/>
      <c r="H73" s="471"/>
      <c r="I73" s="471"/>
    </row>
    <row r="74" spans="1:9" ht="25.5" customHeight="1" x14ac:dyDescent="0.2">
      <c r="A74" s="469" t="s">
        <v>668</v>
      </c>
      <c r="B74" s="729" t="s">
        <v>1069</v>
      </c>
      <c r="C74" s="724"/>
      <c r="D74" s="724"/>
      <c r="E74" s="725"/>
      <c r="F74" s="96">
        <f>'B CAS'!F74</f>
        <v>0.70577933450087571</v>
      </c>
      <c r="G74" s="471"/>
      <c r="H74" s="471"/>
      <c r="I74" s="471"/>
    </row>
    <row r="75" spans="1:9" x14ac:dyDescent="0.2">
      <c r="A75" s="446"/>
      <c r="B75" s="471"/>
      <c r="C75" s="471"/>
      <c r="D75" s="471"/>
      <c r="E75" s="471"/>
      <c r="F75" s="100"/>
      <c r="G75" s="471"/>
      <c r="H75" s="471"/>
      <c r="I75" s="471"/>
    </row>
    <row r="76" spans="1:9" x14ac:dyDescent="0.2">
      <c r="A76" s="446"/>
      <c r="B76" s="471"/>
      <c r="C76" s="471"/>
      <c r="D76" s="471"/>
      <c r="E76" s="471"/>
      <c r="F76" s="471"/>
      <c r="G76" s="471"/>
      <c r="H76" s="471"/>
      <c r="I76" s="471"/>
    </row>
    <row r="77" spans="1:9" x14ac:dyDescent="0.2">
      <c r="A77" s="446"/>
      <c r="B77" s="3" t="s">
        <v>112</v>
      </c>
      <c r="C77" s="471"/>
      <c r="D77" s="471"/>
      <c r="E77" s="471"/>
      <c r="F77" s="471"/>
      <c r="G77" s="471"/>
      <c r="H77" s="471"/>
      <c r="I77" s="471"/>
    </row>
    <row r="78" spans="1:9" ht="69" customHeight="1" x14ac:dyDescent="0.2">
      <c r="A78" s="446"/>
      <c r="B78" s="752" t="s">
        <v>1097</v>
      </c>
      <c r="C78" s="713"/>
      <c r="D78" s="713"/>
      <c r="E78" s="713"/>
      <c r="F78" s="713"/>
      <c r="G78" s="471"/>
      <c r="H78" s="471"/>
      <c r="I78" s="471"/>
    </row>
    <row r="79" spans="1:9" ht="54.75" customHeight="1" x14ac:dyDescent="0.2">
      <c r="A79" s="469" t="s">
        <v>379</v>
      </c>
      <c r="B79" s="750" t="s">
        <v>1098</v>
      </c>
      <c r="C79" s="751"/>
      <c r="D79" s="751"/>
      <c r="E79" s="751"/>
      <c r="F79" s="76">
        <f>'B CAS'!F79</f>
        <v>0.83399999999999996</v>
      </c>
      <c r="G79" s="471"/>
      <c r="H79" s="471"/>
      <c r="I79" s="471"/>
    </row>
  </sheetData>
  <mergeCells count="42">
    <mergeCell ref="B78:F78"/>
    <mergeCell ref="B79:E79"/>
    <mergeCell ref="B70:E70"/>
    <mergeCell ref="B71:E71"/>
    <mergeCell ref="B72:E72"/>
    <mergeCell ref="B73:E73"/>
    <mergeCell ref="B74:E74"/>
    <mergeCell ref="B63:E63"/>
    <mergeCell ref="B66:F66"/>
    <mergeCell ref="B67:E67"/>
    <mergeCell ref="B68:E68"/>
    <mergeCell ref="B69:E69"/>
    <mergeCell ref="B62:E62"/>
    <mergeCell ref="B33:C33"/>
    <mergeCell ref="B48:F48"/>
    <mergeCell ref="B50:C50"/>
    <mergeCell ref="B52:E52"/>
    <mergeCell ref="B55:F55"/>
    <mergeCell ref="B56:E56"/>
    <mergeCell ref="B57:E57"/>
    <mergeCell ref="B58:E58"/>
    <mergeCell ref="B59:E59"/>
    <mergeCell ref="B60:E60"/>
    <mergeCell ref="B61:E61"/>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I1" location="B!A1" display="Integrated / Survey Version"/>
    <hyperlink ref="J1" location="'B CAS'!A1" display="CAS                                            "/>
    <hyperlink ref="K1" location="'B CAPS'!A1" display="CAPS                                         "/>
    <hyperlink ref="L1" location="'B GS'!A1" display="GS                                             "/>
    <hyperlink ref="M1" location="'B SEM'!A1" display="Seminary                                  "/>
    <hyperlink ref="H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275"/>
  <sheetViews>
    <sheetView topLeftCell="A217" zoomScaleNormal="100" workbookViewId="0">
      <selection activeCell="E234" sqref="E234"/>
    </sheetView>
  </sheetViews>
  <sheetFormatPr defaultRowHeight="12.75" x14ac:dyDescent="0.2"/>
  <cols>
    <col min="1" max="1" width="4.42578125" style="1" customWidth="1"/>
    <col min="2" max="2" width="27" customWidth="1"/>
    <col min="3" max="6" width="14.7109375" customWidth="1"/>
  </cols>
  <sheetData>
    <row r="1" spans="1:12" ht="34.5" thickBot="1" x14ac:dyDescent="0.25">
      <c r="A1" s="943" t="s">
        <v>1015</v>
      </c>
      <c r="B1" s="943"/>
      <c r="C1" s="943"/>
      <c r="D1" s="943"/>
      <c r="E1" s="943"/>
      <c r="F1" s="943"/>
      <c r="G1" s="343" t="s">
        <v>1043</v>
      </c>
      <c r="H1" s="334" t="s">
        <v>1026</v>
      </c>
      <c r="I1" s="335" t="s">
        <v>1006</v>
      </c>
      <c r="J1" s="333"/>
      <c r="K1" s="337" t="s">
        <v>1011</v>
      </c>
      <c r="L1" s="344" t="s">
        <v>1044</v>
      </c>
    </row>
    <row r="2" spans="1:12" x14ac:dyDescent="0.2">
      <c r="A2" s="426"/>
      <c r="B2" s="427"/>
      <c r="C2" s="427"/>
      <c r="D2" s="427"/>
      <c r="E2" s="427"/>
      <c r="F2" s="427"/>
      <c r="G2" s="427"/>
      <c r="H2" s="427"/>
    </row>
    <row r="3" spans="1:12" ht="15.75" x14ac:dyDescent="0.25">
      <c r="A3" s="446"/>
      <c r="B3" s="22" t="s">
        <v>380</v>
      </c>
      <c r="C3" s="471"/>
      <c r="D3" s="471"/>
      <c r="E3" s="471"/>
      <c r="F3" s="471"/>
      <c r="G3" s="471"/>
      <c r="H3" s="471"/>
      <c r="I3" s="471"/>
    </row>
    <row r="4" spans="1:12" ht="104.25" customHeight="1" x14ac:dyDescent="0.2">
      <c r="A4" s="469" t="s">
        <v>619</v>
      </c>
      <c r="B4" s="784" t="s">
        <v>1081</v>
      </c>
      <c r="C4" s="792"/>
      <c r="D4" s="792"/>
      <c r="E4" s="792"/>
      <c r="F4" s="712"/>
      <c r="G4" s="471"/>
      <c r="H4" s="471"/>
      <c r="I4" s="471"/>
    </row>
    <row r="5" spans="1:12" ht="12.75" customHeight="1" x14ac:dyDescent="0.2">
      <c r="A5" s="469" t="s">
        <v>619</v>
      </c>
      <c r="B5" s="729" t="s">
        <v>313</v>
      </c>
      <c r="C5" s="761"/>
      <c r="D5" s="762"/>
      <c r="E5" s="450">
        <v>727</v>
      </c>
      <c r="F5" s="471"/>
      <c r="G5" s="471"/>
      <c r="H5" s="471"/>
      <c r="I5" s="471"/>
    </row>
    <row r="6" spans="1:12" x14ac:dyDescent="0.2">
      <c r="A6" s="469" t="s">
        <v>619</v>
      </c>
      <c r="B6" s="791" t="s">
        <v>314</v>
      </c>
      <c r="C6" s="759"/>
      <c r="D6" s="760"/>
      <c r="E6" s="450">
        <v>1332</v>
      </c>
      <c r="F6" s="471"/>
      <c r="G6" s="471"/>
      <c r="H6" s="471"/>
      <c r="I6" s="471"/>
    </row>
    <row r="7" spans="1:12" x14ac:dyDescent="0.2">
      <c r="A7" s="469"/>
      <c r="B7" s="431"/>
      <c r="C7" s="431"/>
      <c r="D7" s="431"/>
      <c r="E7" s="460">
        <f>SUM(E5:E6)</f>
        <v>2059</v>
      </c>
      <c r="F7" s="471"/>
      <c r="G7" s="471"/>
      <c r="H7" s="471"/>
      <c r="I7" s="471"/>
    </row>
    <row r="8" spans="1:12" x14ac:dyDescent="0.2">
      <c r="A8" s="469"/>
      <c r="B8" s="431"/>
      <c r="C8" s="42"/>
      <c r="D8" s="42"/>
      <c r="E8" s="431"/>
      <c r="F8" s="471"/>
      <c r="G8" s="471"/>
      <c r="H8" s="471"/>
      <c r="I8" s="471"/>
    </row>
    <row r="9" spans="1:12" x14ac:dyDescent="0.2">
      <c r="A9" s="469" t="s">
        <v>619</v>
      </c>
      <c r="B9" s="791" t="s">
        <v>315</v>
      </c>
      <c r="C9" s="759"/>
      <c r="D9" s="760"/>
      <c r="E9" s="450">
        <v>690</v>
      </c>
      <c r="F9" s="471"/>
      <c r="G9" s="471"/>
      <c r="H9" s="471"/>
      <c r="I9" s="471"/>
    </row>
    <row r="10" spans="1:12" x14ac:dyDescent="0.2">
      <c r="A10" s="469" t="s">
        <v>619</v>
      </c>
      <c r="B10" s="791" t="s">
        <v>764</v>
      </c>
      <c r="C10" s="759"/>
      <c r="D10" s="760"/>
      <c r="E10" s="450">
        <v>1275</v>
      </c>
      <c r="F10" s="471"/>
      <c r="G10" s="471"/>
      <c r="H10" s="471"/>
      <c r="I10" s="471"/>
    </row>
    <row r="11" spans="1:12" x14ac:dyDescent="0.2">
      <c r="A11" s="469"/>
      <c r="B11" s="431"/>
      <c r="C11" s="431"/>
      <c r="D11" s="431"/>
      <c r="E11" s="460">
        <f>SUM(E9:E10)</f>
        <v>1965</v>
      </c>
      <c r="F11" s="303">
        <f>E11/E7</f>
        <v>0.95434677027683346</v>
      </c>
      <c r="G11" s="471"/>
      <c r="H11" s="471"/>
      <c r="I11" s="471"/>
    </row>
    <row r="12" spans="1:12" x14ac:dyDescent="0.2">
      <c r="A12" s="469"/>
      <c r="B12" s="431"/>
      <c r="C12" s="29"/>
      <c r="D12" s="29"/>
      <c r="E12" s="431"/>
      <c r="F12" s="471"/>
      <c r="G12" s="471"/>
      <c r="H12" s="471"/>
      <c r="I12" s="471"/>
    </row>
    <row r="13" spans="1:12" x14ac:dyDescent="0.2">
      <c r="A13" s="469" t="s">
        <v>619</v>
      </c>
      <c r="B13" s="791" t="s">
        <v>754</v>
      </c>
      <c r="C13" s="759"/>
      <c r="D13" s="760"/>
      <c r="E13" s="450">
        <v>214</v>
      </c>
      <c r="F13" s="471"/>
      <c r="G13" s="471"/>
      <c r="H13" s="471"/>
      <c r="I13" s="471"/>
    </row>
    <row r="14" spans="1:12" x14ac:dyDescent="0.2">
      <c r="A14" s="469" t="s">
        <v>619</v>
      </c>
      <c r="B14" s="774" t="s">
        <v>755</v>
      </c>
      <c r="C14" s="759"/>
      <c r="D14" s="760"/>
      <c r="E14" s="450">
        <v>0</v>
      </c>
      <c r="F14" s="471"/>
      <c r="G14" s="471"/>
      <c r="H14" s="471"/>
      <c r="I14" s="471"/>
    </row>
    <row r="15" spans="1:12" x14ac:dyDescent="0.2">
      <c r="A15" s="469"/>
      <c r="B15" s="454"/>
      <c r="C15" s="431"/>
      <c r="D15" s="431"/>
      <c r="E15" s="460">
        <f>SUM(E13:E14)</f>
        <v>214</v>
      </c>
      <c r="F15" s="471"/>
      <c r="G15" s="471"/>
      <c r="H15" s="471"/>
      <c r="I15" s="471"/>
    </row>
    <row r="16" spans="1:12" x14ac:dyDescent="0.2">
      <c r="A16" s="469"/>
      <c r="B16" s="431"/>
      <c r="C16" s="29"/>
      <c r="D16" s="29"/>
      <c r="E16" s="431"/>
      <c r="F16" s="471"/>
      <c r="G16" s="471"/>
      <c r="H16" s="471"/>
      <c r="I16" s="471"/>
    </row>
    <row r="17" spans="1:9" x14ac:dyDescent="0.2">
      <c r="A17" s="469" t="s">
        <v>619</v>
      </c>
      <c r="B17" s="795" t="s">
        <v>756</v>
      </c>
      <c r="C17" s="759"/>
      <c r="D17" s="760"/>
      <c r="E17" s="450">
        <v>388</v>
      </c>
      <c r="F17" s="471"/>
      <c r="G17" s="471"/>
      <c r="H17" s="471"/>
      <c r="I17" s="471"/>
    </row>
    <row r="18" spans="1:9" x14ac:dyDescent="0.2">
      <c r="A18" s="469" t="s">
        <v>619</v>
      </c>
      <c r="B18" s="774" t="s">
        <v>757</v>
      </c>
      <c r="C18" s="759"/>
      <c r="D18" s="760"/>
      <c r="E18" s="450">
        <v>2</v>
      </c>
      <c r="F18" s="471"/>
      <c r="G18" s="471"/>
      <c r="H18" s="471"/>
      <c r="I18" s="471"/>
    </row>
    <row r="19" spans="1:9" x14ac:dyDescent="0.2">
      <c r="A19" s="469"/>
      <c r="B19" s="454"/>
      <c r="C19" s="431"/>
      <c r="D19" s="431"/>
      <c r="E19" s="304">
        <f>SUM(E17:E18)</f>
        <v>390</v>
      </c>
      <c r="F19" s="471"/>
      <c r="G19" s="471"/>
      <c r="H19" s="471"/>
      <c r="I19" s="471"/>
    </row>
    <row r="20" spans="1:9" x14ac:dyDescent="0.2">
      <c r="A20" s="469"/>
      <c r="B20" s="454"/>
      <c r="C20" s="431"/>
      <c r="D20" s="431"/>
      <c r="E20" s="460">
        <f>SUM(E19,E15)</f>
        <v>604</v>
      </c>
      <c r="F20" s="303">
        <f>E20/E11</f>
        <v>0.30737913486005092</v>
      </c>
      <c r="G20" s="303">
        <f>E20/E7</f>
        <v>0.29334628460417678</v>
      </c>
      <c r="H20" s="471"/>
      <c r="I20" s="471"/>
    </row>
    <row r="21" spans="1:9" x14ac:dyDescent="0.2">
      <c r="A21" s="446"/>
      <c r="B21" s="471"/>
      <c r="C21" s="471"/>
      <c r="D21" s="471"/>
      <c r="E21" s="471"/>
      <c r="F21" s="471"/>
      <c r="G21" s="471"/>
      <c r="H21" s="471"/>
      <c r="I21" s="471"/>
    </row>
    <row r="22" spans="1:9" ht="29.25" customHeight="1" x14ac:dyDescent="0.2">
      <c r="A22" s="469" t="s">
        <v>620</v>
      </c>
      <c r="B22" s="784" t="s">
        <v>758</v>
      </c>
      <c r="C22" s="792"/>
      <c r="D22" s="792"/>
      <c r="E22" s="792"/>
      <c r="F22" s="712"/>
      <c r="G22" s="471"/>
      <c r="H22" s="471"/>
      <c r="I22" s="471"/>
    </row>
    <row r="23" spans="1:9" x14ac:dyDescent="0.2">
      <c r="A23" s="469"/>
      <c r="B23" s="782"/>
      <c r="C23" s="783"/>
      <c r="D23" s="783"/>
      <c r="E23" s="33" t="s">
        <v>507</v>
      </c>
      <c r="F23" s="33" t="s">
        <v>508</v>
      </c>
      <c r="G23" s="471"/>
      <c r="H23" s="471"/>
      <c r="I23" s="471"/>
    </row>
    <row r="24" spans="1:9" x14ac:dyDescent="0.2">
      <c r="A24" s="469" t="s">
        <v>620</v>
      </c>
      <c r="B24" s="794" t="s">
        <v>381</v>
      </c>
      <c r="C24" s="794"/>
      <c r="D24" s="794"/>
      <c r="E24" s="349" t="s">
        <v>971</v>
      </c>
      <c r="F24" s="349"/>
      <c r="G24" s="471"/>
      <c r="H24" s="471"/>
      <c r="I24" s="471"/>
    </row>
    <row r="25" spans="1:9" x14ac:dyDescent="0.2">
      <c r="A25" s="469" t="s">
        <v>620</v>
      </c>
      <c r="B25" s="796" t="s">
        <v>1082</v>
      </c>
      <c r="C25" s="770"/>
      <c r="D25" s="770"/>
      <c r="E25" s="41"/>
      <c r="F25" s="29"/>
      <c r="G25" s="471"/>
      <c r="H25" s="471"/>
      <c r="I25" s="471"/>
    </row>
    <row r="26" spans="1:9" x14ac:dyDescent="0.2">
      <c r="A26" s="469" t="s">
        <v>620</v>
      </c>
      <c r="B26" s="797" t="s">
        <v>655</v>
      </c>
      <c r="C26" s="798"/>
      <c r="D26" s="799"/>
      <c r="E26" s="464"/>
      <c r="F26" s="29"/>
      <c r="G26" s="471"/>
      <c r="H26" s="471"/>
      <c r="I26" s="471"/>
    </row>
    <row r="27" spans="1:9" x14ac:dyDescent="0.2">
      <c r="A27" s="469" t="s">
        <v>620</v>
      </c>
      <c r="B27" s="800" t="s">
        <v>448</v>
      </c>
      <c r="C27" s="800"/>
      <c r="D27" s="800"/>
      <c r="E27" s="464"/>
      <c r="F27" s="29"/>
      <c r="G27" s="471"/>
      <c r="H27" s="471"/>
      <c r="I27" s="471"/>
    </row>
    <row r="28" spans="1:9" x14ac:dyDescent="0.2">
      <c r="A28" s="469" t="s">
        <v>620</v>
      </c>
      <c r="B28" s="800" t="s">
        <v>449</v>
      </c>
      <c r="C28" s="800"/>
      <c r="D28" s="800"/>
      <c r="E28" s="464"/>
      <c r="F28" s="471"/>
      <c r="G28" s="471"/>
      <c r="H28" s="471"/>
      <c r="I28" s="471"/>
    </row>
    <row r="29" spans="1:9" x14ac:dyDescent="0.2">
      <c r="A29" s="469" t="s">
        <v>620</v>
      </c>
      <c r="B29" s="254" t="s">
        <v>656</v>
      </c>
      <c r="C29" s="454"/>
      <c r="D29" s="454"/>
      <c r="E29" s="215" t="s">
        <v>1055</v>
      </c>
      <c r="F29" s="471"/>
      <c r="G29" s="471"/>
      <c r="H29" s="471"/>
      <c r="I29" s="471"/>
    </row>
    <row r="30" spans="1:9" x14ac:dyDescent="0.2">
      <c r="A30" s="469" t="s">
        <v>620</v>
      </c>
      <c r="B30" s="807" t="s">
        <v>657</v>
      </c>
      <c r="C30" s="757"/>
      <c r="D30" s="454"/>
      <c r="E30" s="32"/>
      <c r="F30" s="471"/>
      <c r="G30" s="471"/>
      <c r="H30" s="471"/>
      <c r="I30" s="471"/>
    </row>
    <row r="31" spans="1:9" x14ac:dyDescent="0.2">
      <c r="A31" s="469" t="s">
        <v>620</v>
      </c>
      <c r="B31" s="807" t="s">
        <v>658</v>
      </c>
      <c r="C31" s="757"/>
      <c r="D31" s="454"/>
      <c r="E31" s="215" t="s">
        <v>1055</v>
      </c>
      <c r="F31" s="471"/>
      <c r="G31" s="471"/>
      <c r="H31" s="471"/>
      <c r="I31" s="471"/>
    </row>
    <row r="32" spans="1:9" x14ac:dyDescent="0.2">
      <c r="A32" s="446"/>
      <c r="B32" s="428"/>
      <c r="C32" s="428"/>
      <c r="D32" s="428"/>
      <c r="E32" s="471"/>
      <c r="F32" s="471"/>
      <c r="G32" s="471"/>
      <c r="H32" s="471"/>
      <c r="I32" s="471"/>
    </row>
    <row r="33" spans="1:9" ht="15.75" x14ac:dyDescent="0.25">
      <c r="A33" s="457"/>
      <c r="B33" s="22" t="s">
        <v>382</v>
      </c>
      <c r="C33" s="471"/>
      <c r="D33" s="471"/>
      <c r="E33" s="471"/>
      <c r="F33" s="471"/>
      <c r="G33" s="471"/>
      <c r="H33" s="471"/>
      <c r="I33" s="471"/>
    </row>
    <row r="34" spans="1:9" x14ac:dyDescent="0.2">
      <c r="A34" s="469" t="s">
        <v>618</v>
      </c>
      <c r="B34" s="3" t="s">
        <v>706</v>
      </c>
      <c r="C34" s="471"/>
      <c r="D34" s="471"/>
      <c r="E34" s="471"/>
      <c r="F34" s="471"/>
      <c r="G34" s="471"/>
      <c r="H34" s="471"/>
      <c r="I34" s="471"/>
    </row>
    <row r="35" spans="1:9" ht="25.5" customHeight="1" x14ac:dyDescent="0.2">
      <c r="A35" s="469" t="s">
        <v>618</v>
      </c>
      <c r="B35" s="751" t="s">
        <v>383</v>
      </c>
      <c r="C35" s="751"/>
      <c r="D35" s="349" t="s">
        <v>971</v>
      </c>
      <c r="E35" s="471"/>
      <c r="F35" s="29"/>
      <c r="G35" s="471"/>
      <c r="H35" s="471"/>
      <c r="I35" s="471"/>
    </row>
    <row r="36" spans="1:9" ht="24.75" customHeight="1" x14ac:dyDescent="0.2">
      <c r="A36" s="469" t="s">
        <v>618</v>
      </c>
      <c r="B36" s="777" t="s">
        <v>450</v>
      </c>
      <c r="C36" s="751"/>
      <c r="D36" s="349"/>
      <c r="E36" s="471"/>
      <c r="F36" s="29"/>
      <c r="G36" s="471"/>
      <c r="H36" s="471"/>
      <c r="I36" s="471"/>
    </row>
    <row r="37" spans="1:9" ht="12.75" customHeight="1" x14ac:dyDescent="0.2">
      <c r="A37" s="469" t="s">
        <v>618</v>
      </c>
      <c r="B37" s="751" t="s">
        <v>451</v>
      </c>
      <c r="C37" s="751"/>
      <c r="D37" s="349"/>
      <c r="E37" s="471"/>
      <c r="F37" s="29"/>
      <c r="G37" s="471"/>
      <c r="H37" s="471"/>
      <c r="I37" s="471"/>
    </row>
    <row r="38" spans="1:9" x14ac:dyDescent="0.2">
      <c r="A38" s="446"/>
      <c r="B38" s="471"/>
      <c r="C38" s="471"/>
      <c r="D38" s="471"/>
      <c r="E38" s="471"/>
      <c r="F38" s="471"/>
      <c r="G38" s="471"/>
      <c r="H38" s="471"/>
      <c r="I38" s="471"/>
    </row>
    <row r="39" spans="1:9" ht="29.25" customHeight="1" x14ac:dyDescent="0.2">
      <c r="A39" s="469" t="s">
        <v>621</v>
      </c>
      <c r="B39" s="801" t="s">
        <v>922</v>
      </c>
      <c r="C39" s="801"/>
      <c r="D39" s="801"/>
      <c r="E39" s="801"/>
      <c r="F39" s="712"/>
      <c r="G39" s="471"/>
      <c r="H39" s="471"/>
      <c r="I39" s="471"/>
    </row>
    <row r="40" spans="1:9" x14ac:dyDescent="0.2">
      <c r="A40" s="469" t="s">
        <v>621</v>
      </c>
      <c r="B40" s="751" t="s">
        <v>452</v>
      </c>
      <c r="C40" s="751"/>
      <c r="D40" s="349" t="s">
        <v>971</v>
      </c>
      <c r="E40" s="471"/>
      <c r="F40" s="29"/>
      <c r="G40" s="471"/>
      <c r="H40" s="471"/>
      <c r="I40" s="471"/>
    </row>
    <row r="41" spans="1:9" x14ac:dyDescent="0.2">
      <c r="A41" s="469" t="s">
        <v>621</v>
      </c>
      <c r="B41" s="777" t="s">
        <v>453</v>
      </c>
      <c r="C41" s="751"/>
      <c r="D41" s="33"/>
      <c r="E41" s="471"/>
      <c r="F41" s="29"/>
      <c r="G41" s="471"/>
      <c r="H41" s="471"/>
      <c r="I41" s="471"/>
    </row>
    <row r="42" spans="1:9" ht="12.75" customHeight="1" x14ac:dyDescent="0.2">
      <c r="A42" s="469" t="s">
        <v>621</v>
      </c>
      <c r="B42" s="751" t="s">
        <v>454</v>
      </c>
      <c r="C42" s="751"/>
      <c r="D42" s="33"/>
      <c r="E42" s="471"/>
      <c r="F42" s="29"/>
      <c r="G42" s="471"/>
      <c r="H42" s="471"/>
      <c r="I42" s="471"/>
    </row>
    <row r="43" spans="1:9" x14ac:dyDescent="0.2">
      <c r="A43" s="446"/>
      <c r="B43" s="471"/>
      <c r="C43" s="471"/>
      <c r="D43" s="471"/>
      <c r="E43" s="471"/>
      <c r="F43" s="471"/>
      <c r="G43" s="471"/>
      <c r="H43" s="471"/>
      <c r="I43" s="471"/>
    </row>
    <row r="44" spans="1:9" ht="54.75" customHeight="1" x14ac:dyDescent="0.2">
      <c r="A44" s="469" t="s">
        <v>622</v>
      </c>
      <c r="B44" s="784" t="s">
        <v>588</v>
      </c>
      <c r="C44" s="785"/>
      <c r="D44" s="785"/>
      <c r="E44" s="785"/>
      <c r="F44" s="712"/>
      <c r="G44" s="471"/>
      <c r="H44" s="471"/>
      <c r="I44" s="471"/>
    </row>
    <row r="45" spans="1:9" ht="24" x14ac:dyDescent="0.2">
      <c r="A45" s="469" t="s">
        <v>622</v>
      </c>
      <c r="B45" s="465"/>
      <c r="C45" s="30" t="s">
        <v>923</v>
      </c>
      <c r="D45" s="31" t="s">
        <v>924</v>
      </c>
      <c r="E45" s="45"/>
      <c r="F45" s="32"/>
      <c r="G45" s="471"/>
      <c r="H45" s="471"/>
      <c r="I45" s="471"/>
    </row>
    <row r="46" spans="1:9" x14ac:dyDescent="0.2">
      <c r="A46" s="469" t="s">
        <v>622</v>
      </c>
      <c r="B46" s="44" t="s">
        <v>925</v>
      </c>
      <c r="C46" s="33">
        <v>14</v>
      </c>
      <c r="D46" s="34"/>
      <c r="E46" s="471"/>
      <c r="F46" s="32"/>
      <c r="G46" s="471"/>
      <c r="H46" s="471"/>
      <c r="I46" s="471"/>
    </row>
    <row r="47" spans="1:9" x14ac:dyDescent="0.2">
      <c r="A47" s="469" t="s">
        <v>622</v>
      </c>
      <c r="B47" s="44" t="s">
        <v>926</v>
      </c>
      <c r="C47" s="33">
        <v>4</v>
      </c>
      <c r="D47" s="34"/>
      <c r="E47" s="471"/>
      <c r="F47" s="32"/>
      <c r="G47" s="471"/>
      <c r="H47" s="471"/>
      <c r="I47" s="471"/>
    </row>
    <row r="48" spans="1:9" x14ac:dyDescent="0.2">
      <c r="A48" s="469" t="s">
        <v>622</v>
      </c>
      <c r="B48" s="44" t="s">
        <v>927</v>
      </c>
      <c r="C48" s="33">
        <v>3</v>
      </c>
      <c r="D48" s="34"/>
      <c r="E48" s="471"/>
      <c r="F48" s="32"/>
      <c r="G48" s="471"/>
      <c r="H48" s="471"/>
      <c r="I48" s="471"/>
    </row>
    <row r="49" spans="1:9" x14ac:dyDescent="0.2">
      <c r="A49" s="469" t="s">
        <v>622</v>
      </c>
      <c r="B49" s="44" t="s">
        <v>928</v>
      </c>
      <c r="C49" s="33">
        <v>3</v>
      </c>
      <c r="D49" s="34"/>
      <c r="E49" s="471"/>
      <c r="F49" s="32"/>
      <c r="G49" s="471"/>
      <c r="H49" s="471"/>
      <c r="I49" s="471"/>
    </row>
    <row r="50" spans="1:9" ht="25.5" x14ac:dyDescent="0.2">
      <c r="A50" s="469" t="s">
        <v>622</v>
      </c>
      <c r="B50" s="46" t="s">
        <v>707</v>
      </c>
      <c r="C50" s="33">
        <v>2</v>
      </c>
      <c r="D50" s="34"/>
      <c r="E50" s="471"/>
      <c r="F50" s="32"/>
      <c r="G50" s="471"/>
      <c r="H50" s="471"/>
      <c r="I50" s="471"/>
    </row>
    <row r="51" spans="1:9" x14ac:dyDescent="0.2">
      <c r="A51" s="469" t="s">
        <v>622</v>
      </c>
      <c r="B51" s="44" t="s">
        <v>929</v>
      </c>
      <c r="C51" s="33"/>
      <c r="D51" s="34">
        <v>2</v>
      </c>
      <c r="E51" s="471"/>
      <c r="F51" s="32"/>
      <c r="G51" s="471"/>
      <c r="H51" s="471"/>
      <c r="I51" s="471"/>
    </row>
    <row r="52" spans="1:9" x14ac:dyDescent="0.2">
      <c r="A52" s="469" t="s">
        <v>622</v>
      </c>
      <c r="B52" s="44" t="s">
        <v>930</v>
      </c>
      <c r="C52" s="33">
        <v>4</v>
      </c>
      <c r="D52" s="34"/>
      <c r="E52" s="471"/>
      <c r="F52" s="32"/>
      <c r="G52" s="471"/>
      <c r="H52" s="471"/>
      <c r="I52" s="471"/>
    </row>
    <row r="53" spans="1:9" x14ac:dyDescent="0.2">
      <c r="A53" s="469" t="s">
        <v>622</v>
      </c>
      <c r="B53" s="44" t="s">
        <v>931</v>
      </c>
      <c r="C53" s="33"/>
      <c r="D53" s="34">
        <v>2</v>
      </c>
      <c r="E53" s="471"/>
      <c r="F53" s="32"/>
      <c r="G53" s="471"/>
      <c r="H53" s="471"/>
      <c r="I53" s="471"/>
    </row>
    <row r="54" spans="1:9" ht="13.5" thickBot="1" x14ac:dyDescent="0.25">
      <c r="A54" s="469" t="s">
        <v>622</v>
      </c>
      <c r="B54" s="270" t="s">
        <v>932</v>
      </c>
      <c r="C54" s="33"/>
      <c r="D54" s="357" t="s">
        <v>1050</v>
      </c>
      <c r="E54" s="471"/>
      <c r="F54" s="32"/>
      <c r="G54" s="471"/>
      <c r="H54" s="471"/>
      <c r="I54" s="471"/>
    </row>
    <row r="55" spans="1:9" ht="13.5" thickBot="1" x14ac:dyDescent="0.25">
      <c r="A55" s="469" t="s">
        <v>622</v>
      </c>
      <c r="B55" s="279" t="s">
        <v>375</v>
      </c>
      <c r="C55" s="34"/>
      <c r="D55" s="34">
        <v>1</v>
      </c>
      <c r="E55" s="471"/>
      <c r="F55" s="32"/>
      <c r="G55" s="471"/>
      <c r="H55" s="471"/>
      <c r="I55" s="471"/>
    </row>
    <row r="56" spans="1:9" ht="13.5" thickBot="1" x14ac:dyDescent="0.25">
      <c r="A56" s="469" t="s">
        <v>622</v>
      </c>
      <c r="B56" s="279" t="s">
        <v>376</v>
      </c>
      <c r="C56" s="34"/>
      <c r="D56" s="34">
        <v>1</v>
      </c>
      <c r="E56" s="471"/>
      <c r="F56" s="32"/>
      <c r="G56" s="471"/>
      <c r="H56" s="471"/>
      <c r="I56" s="471"/>
    </row>
    <row r="57" spans="1:9" x14ac:dyDescent="0.2">
      <c r="A57" s="469" t="s">
        <v>622</v>
      </c>
      <c r="B57" s="271" t="s">
        <v>589</v>
      </c>
      <c r="C57" s="33"/>
      <c r="D57" s="34"/>
      <c r="E57" s="471"/>
      <c r="F57" s="32"/>
      <c r="G57" s="471"/>
      <c r="H57" s="471"/>
      <c r="I57" s="471"/>
    </row>
    <row r="58" spans="1:9" x14ac:dyDescent="0.2">
      <c r="A58" s="446"/>
      <c r="B58" s="471"/>
      <c r="C58" s="471"/>
      <c r="D58" s="471"/>
      <c r="E58" s="471"/>
      <c r="F58" s="471"/>
      <c r="G58" s="471"/>
      <c r="H58" s="471"/>
      <c r="I58" s="471"/>
    </row>
    <row r="59" spans="1:9" ht="15.75" x14ac:dyDescent="0.2">
      <c r="A59" s="446"/>
      <c r="B59" s="35" t="s">
        <v>933</v>
      </c>
      <c r="C59" s="471"/>
      <c r="D59" s="471"/>
      <c r="E59" s="471"/>
      <c r="F59" s="471"/>
      <c r="G59" s="471"/>
      <c r="H59" s="471"/>
      <c r="I59" s="471"/>
    </row>
    <row r="60" spans="1:9" ht="38.25" customHeight="1" x14ac:dyDescent="0.2">
      <c r="A60" s="469" t="s">
        <v>623</v>
      </c>
      <c r="B60" s="786" t="s">
        <v>615</v>
      </c>
      <c r="C60" s="787"/>
      <c r="D60" s="787"/>
      <c r="E60" s="787"/>
      <c r="F60" s="712"/>
      <c r="G60" s="471"/>
      <c r="H60" s="471"/>
      <c r="I60" s="471"/>
    </row>
    <row r="61" spans="1:9" x14ac:dyDescent="0.2">
      <c r="A61" s="469" t="s">
        <v>623</v>
      </c>
      <c r="B61" s="793" t="s">
        <v>616</v>
      </c>
      <c r="C61" s="794"/>
      <c r="D61" s="794"/>
      <c r="E61" s="470" t="s">
        <v>1055</v>
      </c>
      <c r="F61" s="29"/>
      <c r="G61" s="471"/>
      <c r="H61" s="471"/>
      <c r="I61" s="471"/>
    </row>
    <row r="62" spans="1:9" ht="12.75" customHeight="1" x14ac:dyDescent="0.2">
      <c r="A62" s="469" t="s">
        <v>623</v>
      </c>
      <c r="B62" s="764" t="s">
        <v>484</v>
      </c>
      <c r="C62" s="751"/>
      <c r="D62" s="751"/>
      <c r="E62" s="122"/>
      <c r="F62" s="29"/>
      <c r="G62" s="471"/>
      <c r="H62" s="471"/>
      <c r="I62" s="471"/>
    </row>
    <row r="63" spans="1:9" ht="12.75" customHeight="1" x14ac:dyDescent="0.2">
      <c r="A63" s="469" t="s">
        <v>623</v>
      </c>
      <c r="B63" s="764" t="s">
        <v>486</v>
      </c>
      <c r="C63" s="764"/>
      <c r="D63" s="764"/>
      <c r="E63" s="470" t="s">
        <v>1055</v>
      </c>
      <c r="F63" s="29"/>
      <c r="G63" s="471"/>
      <c r="H63" s="471"/>
      <c r="I63" s="471"/>
    </row>
    <row r="64" spans="1:9" ht="12.75" customHeight="1" x14ac:dyDescent="0.2">
      <c r="A64" s="469" t="s">
        <v>623</v>
      </c>
      <c r="B64" s="764" t="s">
        <v>485</v>
      </c>
      <c r="C64" s="764"/>
      <c r="D64" s="764"/>
      <c r="E64" s="470" t="s">
        <v>1055</v>
      </c>
      <c r="F64" s="29"/>
      <c r="G64" s="471"/>
      <c r="H64" s="471"/>
      <c r="I64" s="471"/>
    </row>
    <row r="65" spans="1:9" x14ac:dyDescent="0.2">
      <c r="A65" s="469" t="s">
        <v>623</v>
      </c>
      <c r="B65" s="804" t="s">
        <v>617</v>
      </c>
      <c r="C65" s="805"/>
      <c r="D65" s="805"/>
      <c r="E65" s="208"/>
      <c r="F65" s="29"/>
      <c r="G65" s="471"/>
      <c r="H65" s="471"/>
      <c r="I65" s="471"/>
    </row>
    <row r="66" spans="1:9" x14ac:dyDescent="0.2">
      <c r="A66" s="446"/>
      <c r="B66" s="769"/>
      <c r="C66" s="770"/>
      <c r="D66" s="770"/>
      <c r="E66" s="43"/>
      <c r="F66" s="471"/>
      <c r="G66" s="471"/>
      <c r="H66" s="471"/>
      <c r="I66" s="471"/>
    </row>
    <row r="67" spans="1:9" x14ac:dyDescent="0.2">
      <c r="A67" s="446"/>
      <c r="B67" s="428"/>
      <c r="C67" s="428"/>
      <c r="D67" s="428"/>
      <c r="E67" s="471"/>
      <c r="F67" s="471"/>
      <c r="G67" s="471"/>
      <c r="H67" s="471"/>
      <c r="I67" s="471"/>
    </row>
    <row r="68" spans="1:9" ht="28.5" customHeight="1" x14ac:dyDescent="0.2">
      <c r="A68" s="469" t="s">
        <v>624</v>
      </c>
      <c r="B68" s="802" t="s">
        <v>934</v>
      </c>
      <c r="C68" s="802"/>
      <c r="D68" s="802"/>
      <c r="E68" s="802"/>
      <c r="F68" s="803"/>
      <c r="G68" s="471"/>
      <c r="H68" s="471"/>
      <c r="I68" s="471"/>
    </row>
    <row r="69" spans="1:9" ht="25.5" x14ac:dyDescent="0.2">
      <c r="A69" s="469" t="s">
        <v>624</v>
      </c>
      <c r="B69" s="433"/>
      <c r="C69" s="470" t="s">
        <v>935</v>
      </c>
      <c r="D69" s="470" t="s">
        <v>936</v>
      </c>
      <c r="E69" s="470" t="s">
        <v>937</v>
      </c>
      <c r="F69" s="470" t="s">
        <v>938</v>
      </c>
      <c r="G69" s="471"/>
      <c r="H69" s="471"/>
      <c r="I69" s="471"/>
    </row>
    <row r="70" spans="1:9" ht="15" x14ac:dyDescent="0.2">
      <c r="A70" s="469" t="s">
        <v>624</v>
      </c>
      <c r="B70" s="71" t="s">
        <v>939</v>
      </c>
      <c r="C70" s="72"/>
      <c r="D70" s="72"/>
      <c r="E70" s="72"/>
      <c r="F70" s="73"/>
      <c r="G70" s="471"/>
      <c r="H70" s="471"/>
      <c r="I70" s="471"/>
    </row>
    <row r="71" spans="1:9" ht="25.5" x14ac:dyDescent="0.2">
      <c r="A71" s="469" t="s">
        <v>624</v>
      </c>
      <c r="B71" s="255" t="s">
        <v>659</v>
      </c>
      <c r="C71" s="349" t="s">
        <v>971</v>
      </c>
      <c r="D71" s="33"/>
      <c r="E71" s="33"/>
      <c r="F71" s="33"/>
      <c r="G71" s="471"/>
      <c r="H71" s="471"/>
      <c r="I71" s="471"/>
    </row>
    <row r="72" spans="1:9" x14ac:dyDescent="0.2">
      <c r="A72" s="469" t="s">
        <v>624</v>
      </c>
      <c r="B72" s="37" t="s">
        <v>940</v>
      </c>
      <c r="C72" s="33"/>
      <c r="D72" s="349"/>
      <c r="E72" s="349" t="s">
        <v>971</v>
      </c>
      <c r="F72" s="33"/>
      <c r="G72" s="471"/>
      <c r="H72" s="471"/>
      <c r="I72" s="471"/>
    </row>
    <row r="73" spans="1:9" x14ac:dyDescent="0.2">
      <c r="A73" s="469" t="s">
        <v>624</v>
      </c>
      <c r="B73" s="256" t="s">
        <v>660</v>
      </c>
      <c r="C73" s="349" t="s">
        <v>971</v>
      </c>
      <c r="D73" s="33"/>
      <c r="E73" s="33"/>
      <c r="F73" s="33"/>
      <c r="G73" s="471"/>
      <c r="H73" s="471"/>
      <c r="I73" s="471"/>
    </row>
    <row r="74" spans="1:9" x14ac:dyDescent="0.2">
      <c r="A74" s="469" t="s">
        <v>624</v>
      </c>
      <c r="B74" s="37" t="s">
        <v>942</v>
      </c>
      <c r="C74" s="349" t="s">
        <v>971</v>
      </c>
      <c r="D74" s="33"/>
      <c r="E74" s="33"/>
      <c r="F74" s="33"/>
      <c r="G74" s="471"/>
      <c r="H74" s="471"/>
      <c r="I74" s="471"/>
    </row>
    <row r="75" spans="1:9" x14ac:dyDescent="0.2">
      <c r="A75" s="469" t="s">
        <v>624</v>
      </c>
      <c r="B75" s="257" t="s">
        <v>661</v>
      </c>
      <c r="C75" s="33"/>
      <c r="D75" s="349" t="s">
        <v>971</v>
      </c>
      <c r="E75" s="33"/>
      <c r="F75" s="33"/>
      <c r="G75" s="471"/>
      <c r="H75" s="471"/>
      <c r="I75" s="471"/>
    </row>
    <row r="76" spans="1:9" x14ac:dyDescent="0.2">
      <c r="A76" s="469" t="s">
        <v>624</v>
      </c>
      <c r="B76" s="37" t="s">
        <v>941</v>
      </c>
      <c r="C76" s="33"/>
      <c r="D76" s="349"/>
      <c r="E76" s="349" t="s">
        <v>971</v>
      </c>
      <c r="F76" s="33"/>
      <c r="G76" s="471"/>
      <c r="H76" s="471"/>
      <c r="I76" s="471"/>
    </row>
    <row r="77" spans="1:9" ht="15" x14ac:dyDescent="0.2">
      <c r="A77" s="469" t="s">
        <v>624</v>
      </c>
      <c r="B77" s="71" t="s">
        <v>943</v>
      </c>
      <c r="C77" s="72"/>
      <c r="D77" s="72"/>
      <c r="E77" s="72"/>
      <c r="F77" s="73"/>
      <c r="G77" s="471"/>
      <c r="H77" s="471"/>
      <c r="I77" s="471"/>
    </row>
    <row r="78" spans="1:9" x14ac:dyDescent="0.2">
      <c r="A78" s="469" t="s">
        <v>624</v>
      </c>
      <c r="B78" s="37" t="s">
        <v>944</v>
      </c>
      <c r="C78" s="33"/>
      <c r="D78" s="33"/>
      <c r="E78" s="349" t="s">
        <v>971</v>
      </c>
      <c r="F78" s="33"/>
      <c r="G78" s="471"/>
      <c r="H78" s="471"/>
      <c r="I78" s="471"/>
    </row>
    <row r="79" spans="1:9" x14ac:dyDescent="0.2">
      <c r="A79" s="469" t="s">
        <v>624</v>
      </c>
      <c r="B79" s="37" t="s">
        <v>945</v>
      </c>
      <c r="C79" s="33"/>
      <c r="D79" s="349" t="s">
        <v>971</v>
      </c>
      <c r="E79" s="349"/>
      <c r="F79" s="33"/>
      <c r="G79" s="471"/>
      <c r="H79" s="471"/>
      <c r="I79" s="471"/>
    </row>
    <row r="80" spans="1:9" x14ac:dyDescent="0.2">
      <c r="A80" s="469" t="s">
        <v>624</v>
      </c>
      <c r="B80" s="37" t="s">
        <v>946</v>
      </c>
      <c r="C80" s="33"/>
      <c r="D80" s="33"/>
      <c r="E80" s="349" t="s">
        <v>971</v>
      </c>
      <c r="F80" s="33"/>
      <c r="G80" s="471"/>
      <c r="H80" s="471"/>
      <c r="I80" s="471"/>
    </row>
    <row r="81" spans="1:9" x14ac:dyDescent="0.2">
      <c r="A81" s="469" t="s">
        <v>624</v>
      </c>
      <c r="B81" s="37" t="s">
        <v>947</v>
      </c>
      <c r="C81" s="33"/>
      <c r="D81" s="349" t="s">
        <v>971</v>
      </c>
      <c r="E81" s="33"/>
      <c r="F81" s="33"/>
      <c r="G81" s="471"/>
      <c r="H81" s="471"/>
      <c r="I81" s="471"/>
    </row>
    <row r="82" spans="1:9" x14ac:dyDescent="0.2">
      <c r="A82" s="469" t="s">
        <v>624</v>
      </c>
      <c r="B82" s="257" t="s">
        <v>662</v>
      </c>
      <c r="C82" s="33"/>
      <c r="D82" s="33"/>
      <c r="E82" s="349" t="s">
        <v>971</v>
      </c>
      <c r="F82" s="33"/>
      <c r="G82" s="471"/>
      <c r="H82" s="471"/>
      <c r="I82" s="471"/>
    </row>
    <row r="83" spans="1:9" x14ac:dyDescent="0.2">
      <c r="A83" s="469" t="s">
        <v>624</v>
      </c>
      <c r="B83" s="37" t="s">
        <v>948</v>
      </c>
      <c r="C83" s="33"/>
      <c r="D83" s="33"/>
      <c r="E83" s="349" t="s">
        <v>971</v>
      </c>
      <c r="F83" s="33"/>
      <c r="G83" s="471"/>
      <c r="H83" s="471"/>
      <c r="I83" s="471"/>
    </row>
    <row r="84" spans="1:9" x14ac:dyDescent="0.2">
      <c r="A84" s="469" t="s">
        <v>624</v>
      </c>
      <c r="B84" s="37" t="s">
        <v>949</v>
      </c>
      <c r="C84" s="33"/>
      <c r="D84" s="33"/>
      <c r="E84" s="349" t="s">
        <v>971</v>
      </c>
      <c r="F84" s="33"/>
      <c r="G84" s="471"/>
      <c r="H84" s="471"/>
      <c r="I84" s="471"/>
    </row>
    <row r="85" spans="1:9" x14ac:dyDescent="0.2">
      <c r="A85" s="469" t="s">
        <v>624</v>
      </c>
      <c r="B85" s="37" t="s">
        <v>950</v>
      </c>
      <c r="C85" s="33"/>
      <c r="D85" s="33"/>
      <c r="E85" s="349" t="s">
        <v>971</v>
      </c>
      <c r="F85" s="33"/>
      <c r="G85" s="471"/>
      <c r="H85" s="471"/>
      <c r="I85" s="471"/>
    </row>
    <row r="86" spans="1:9" ht="25.5" x14ac:dyDescent="0.2">
      <c r="A86" s="469" t="s">
        <v>624</v>
      </c>
      <c r="B86" s="47" t="s">
        <v>951</v>
      </c>
      <c r="C86" s="349" t="s">
        <v>971</v>
      </c>
      <c r="D86" s="33"/>
      <c r="E86" s="33"/>
      <c r="F86" s="33"/>
      <c r="G86" s="471"/>
      <c r="H86" s="471"/>
      <c r="I86" s="471"/>
    </row>
    <row r="87" spans="1:9" x14ac:dyDescent="0.2">
      <c r="A87" s="469" t="s">
        <v>624</v>
      </c>
      <c r="B87" s="257" t="s">
        <v>663</v>
      </c>
      <c r="C87" s="33"/>
      <c r="D87" s="33"/>
      <c r="E87" s="349" t="s">
        <v>971</v>
      </c>
      <c r="F87" s="33"/>
      <c r="G87" s="471"/>
      <c r="H87" s="471"/>
      <c r="I87" s="471"/>
    </row>
    <row r="88" spans="1:9" x14ac:dyDescent="0.2">
      <c r="A88" s="469" t="s">
        <v>624</v>
      </c>
      <c r="B88" s="37" t="s">
        <v>953</v>
      </c>
      <c r="C88" s="33"/>
      <c r="D88" s="33"/>
      <c r="E88" s="349" t="s">
        <v>971</v>
      </c>
      <c r="F88" s="33"/>
      <c r="G88" s="471"/>
      <c r="H88" s="471"/>
      <c r="I88" s="471"/>
    </row>
    <row r="89" spans="1:9" x14ac:dyDescent="0.2">
      <c r="A89" s="469" t="s">
        <v>624</v>
      </c>
      <c r="B89" s="37" t="s">
        <v>954</v>
      </c>
      <c r="C89" s="33"/>
      <c r="D89" s="33"/>
      <c r="E89" s="33"/>
      <c r="F89" s="349" t="s">
        <v>971</v>
      </c>
      <c r="G89" s="471"/>
      <c r="H89" s="471"/>
      <c r="I89" s="471"/>
    </row>
    <row r="90" spans="1:9" x14ac:dyDescent="0.2">
      <c r="A90" s="469" t="s">
        <v>624</v>
      </c>
      <c r="B90" s="37" t="s">
        <v>664</v>
      </c>
      <c r="C90" s="33"/>
      <c r="D90" s="33"/>
      <c r="E90" s="33" t="s">
        <v>971</v>
      </c>
      <c r="F90" s="349"/>
      <c r="G90" s="471"/>
      <c r="H90" s="471"/>
      <c r="I90" s="471"/>
    </row>
    <row r="91" spans="1:9" x14ac:dyDescent="0.2">
      <c r="A91" s="446"/>
      <c r="B91" s="471"/>
      <c r="C91" s="471"/>
      <c r="D91" s="471"/>
      <c r="E91" s="471"/>
      <c r="F91" s="471"/>
      <c r="G91" s="471"/>
      <c r="H91" s="471"/>
      <c r="I91" s="471"/>
    </row>
    <row r="92" spans="1:9" ht="15.75" x14ac:dyDescent="0.25">
      <c r="A92" s="446"/>
      <c r="B92" s="22" t="s">
        <v>955</v>
      </c>
      <c r="C92" s="471"/>
      <c r="D92" s="471"/>
      <c r="E92" s="471"/>
      <c r="F92" s="471"/>
      <c r="G92" s="471"/>
      <c r="H92" s="471"/>
      <c r="I92" s="471"/>
    </row>
    <row r="93" spans="1:9" x14ac:dyDescent="0.2">
      <c r="A93" s="469" t="s">
        <v>625</v>
      </c>
      <c r="B93" s="53" t="s">
        <v>641</v>
      </c>
      <c r="C93" s="49"/>
      <c r="D93" s="49"/>
      <c r="E93" s="49"/>
      <c r="F93" s="49"/>
      <c r="G93" s="49"/>
      <c r="H93" s="50"/>
      <c r="I93" s="471"/>
    </row>
    <row r="94" spans="1:9" x14ac:dyDescent="0.2">
      <c r="A94" s="469"/>
      <c r="B94" s="782"/>
      <c r="C94" s="783"/>
      <c r="D94" s="783"/>
      <c r="E94" s="33" t="s">
        <v>507</v>
      </c>
      <c r="F94" s="33" t="s">
        <v>508</v>
      </c>
      <c r="G94" s="49"/>
      <c r="H94" s="50"/>
      <c r="I94" s="471"/>
    </row>
    <row r="95" spans="1:9" ht="39.75" customHeight="1" x14ac:dyDescent="0.2">
      <c r="A95" s="469" t="s">
        <v>642</v>
      </c>
      <c r="B95" s="821" t="s">
        <v>416</v>
      </c>
      <c r="C95" s="724"/>
      <c r="D95" s="725"/>
      <c r="E95" s="416" t="s">
        <v>971</v>
      </c>
      <c r="F95" s="63"/>
      <c r="G95" s="49"/>
      <c r="H95" s="49"/>
      <c r="I95" s="471"/>
    </row>
    <row r="96" spans="1:9" ht="26.25" customHeight="1" x14ac:dyDescent="0.2">
      <c r="A96" s="469" t="s">
        <v>642</v>
      </c>
      <c r="B96" s="812" t="s">
        <v>1072</v>
      </c>
      <c r="C96" s="813"/>
      <c r="D96" s="813"/>
      <c r="E96" s="813"/>
      <c r="F96" s="814"/>
      <c r="G96" s="51"/>
      <c r="H96" s="51"/>
      <c r="I96" s="471"/>
    </row>
    <row r="97" spans="1:9" ht="12.75" customHeight="1" x14ac:dyDescent="0.2">
      <c r="A97" s="469" t="s">
        <v>642</v>
      </c>
      <c r="B97" s="173"/>
      <c r="C97" s="822" t="s">
        <v>899</v>
      </c>
      <c r="D97" s="823"/>
      <c r="E97" s="823"/>
      <c r="F97" s="824"/>
      <c r="G97" s="789"/>
      <c r="H97" s="51"/>
      <c r="I97" s="471"/>
    </row>
    <row r="98" spans="1:9" ht="24" customHeight="1" x14ac:dyDescent="0.2">
      <c r="A98" s="469" t="s">
        <v>642</v>
      </c>
      <c r="B98" s="174"/>
      <c r="C98" s="57" t="s">
        <v>452</v>
      </c>
      <c r="D98" s="57" t="s">
        <v>453</v>
      </c>
      <c r="E98" s="57" t="s">
        <v>915</v>
      </c>
      <c r="F98" s="84" t="s">
        <v>916</v>
      </c>
      <c r="G98" s="175" t="s">
        <v>900</v>
      </c>
      <c r="H98" s="51"/>
      <c r="I98" s="471"/>
    </row>
    <row r="99" spans="1:9" ht="12.75" customHeight="1" x14ac:dyDescent="0.2">
      <c r="A99" s="469" t="s">
        <v>642</v>
      </c>
      <c r="B99" s="258" t="s">
        <v>730</v>
      </c>
      <c r="C99" s="417" t="s">
        <v>971</v>
      </c>
      <c r="D99" s="176"/>
      <c r="E99" s="176"/>
      <c r="F99" s="176"/>
      <c r="G99" s="54"/>
      <c r="H99" s="51"/>
      <c r="I99" s="471"/>
    </row>
    <row r="100" spans="1:9" ht="12.75" customHeight="1" x14ac:dyDescent="0.2">
      <c r="A100" s="469" t="s">
        <v>642</v>
      </c>
      <c r="B100" s="258" t="s">
        <v>721</v>
      </c>
      <c r="C100" s="176"/>
      <c r="D100" s="176"/>
      <c r="E100" s="176"/>
      <c r="F100" s="176"/>
      <c r="G100" s="54"/>
      <c r="H100" s="51"/>
      <c r="I100" s="471"/>
    </row>
    <row r="101" spans="1:9" ht="12.75" customHeight="1" x14ac:dyDescent="0.2">
      <c r="A101" s="469" t="s">
        <v>642</v>
      </c>
      <c r="B101" s="258" t="s">
        <v>731</v>
      </c>
      <c r="C101" s="176"/>
      <c r="D101" s="176"/>
      <c r="E101" s="176"/>
      <c r="F101" s="176"/>
      <c r="G101" s="54"/>
      <c r="H101" s="51"/>
      <c r="I101" s="471"/>
    </row>
    <row r="102" spans="1:9" ht="25.5" x14ac:dyDescent="0.2">
      <c r="A102" s="469" t="s">
        <v>642</v>
      </c>
      <c r="B102" s="58" t="s">
        <v>732</v>
      </c>
      <c r="C102" s="176"/>
      <c r="D102" s="176"/>
      <c r="E102" s="176"/>
      <c r="F102" s="176"/>
      <c r="G102" s="54" t="s">
        <v>971</v>
      </c>
      <c r="H102" s="51"/>
      <c r="I102" s="471"/>
    </row>
    <row r="103" spans="1:9" x14ac:dyDescent="0.2">
      <c r="A103" s="469" t="s">
        <v>642</v>
      </c>
      <c r="B103" s="177" t="s">
        <v>722</v>
      </c>
      <c r="C103" s="176"/>
      <c r="D103" s="176"/>
      <c r="E103" s="176"/>
      <c r="F103" s="176"/>
      <c r="G103" s="54" t="s">
        <v>971</v>
      </c>
      <c r="H103" s="51"/>
      <c r="I103" s="471"/>
    </row>
    <row r="104" spans="1:9" ht="12.75" customHeight="1" x14ac:dyDescent="0.2">
      <c r="A104" s="469"/>
      <c r="B104" s="61"/>
      <c r="C104" s="62"/>
      <c r="D104" s="62"/>
      <c r="E104" s="62"/>
      <c r="F104" s="62"/>
      <c r="G104" s="60"/>
      <c r="H104" s="51"/>
      <c r="I104" s="471"/>
    </row>
    <row r="105" spans="1:9" ht="39" customHeight="1" x14ac:dyDescent="0.2">
      <c r="A105" s="468" t="s">
        <v>506</v>
      </c>
      <c r="B105" s="825" t="s">
        <v>1073</v>
      </c>
      <c r="C105" s="825"/>
      <c r="D105" s="825"/>
      <c r="E105" s="825"/>
      <c r="F105" s="825"/>
      <c r="G105" s="825"/>
      <c r="H105" s="51"/>
      <c r="I105" s="471"/>
    </row>
    <row r="106" spans="1:9" s="217" customFormat="1" ht="18.75" customHeight="1" x14ac:dyDescent="0.2">
      <c r="A106" s="468" t="s">
        <v>506</v>
      </c>
      <c r="B106" s="808" t="s">
        <v>723</v>
      </c>
      <c r="C106" s="808"/>
      <c r="D106" s="808"/>
      <c r="E106" s="361"/>
      <c r="F106" s="219"/>
      <c r="G106" s="60"/>
      <c r="H106" s="51"/>
    </row>
    <row r="107" spans="1:9" s="217" customFormat="1" ht="12.75" customHeight="1" x14ac:dyDescent="0.2">
      <c r="A107" s="468" t="s">
        <v>506</v>
      </c>
      <c r="B107" s="808" t="s">
        <v>733</v>
      </c>
      <c r="C107" s="808"/>
      <c r="D107" s="808"/>
      <c r="E107" s="361"/>
      <c r="F107" s="219"/>
      <c r="G107" s="60"/>
      <c r="H107" s="51"/>
    </row>
    <row r="108" spans="1:9" s="217" customFormat="1" ht="12.75" customHeight="1" x14ac:dyDescent="0.2">
      <c r="A108" s="468" t="s">
        <v>506</v>
      </c>
      <c r="B108" s="808" t="s">
        <v>724</v>
      </c>
      <c r="C108" s="808"/>
      <c r="D108" s="808"/>
      <c r="E108" s="361" t="s">
        <v>971</v>
      </c>
      <c r="F108" s="219"/>
      <c r="G108" s="60"/>
      <c r="H108" s="51"/>
    </row>
    <row r="109" spans="1:9" s="217" customFormat="1" ht="12.75" customHeight="1" x14ac:dyDescent="0.2">
      <c r="A109" s="451"/>
      <c r="B109" s="218"/>
      <c r="C109" s="219"/>
      <c r="D109" s="219"/>
      <c r="E109" s="219"/>
      <c r="F109" s="219"/>
      <c r="G109" s="60"/>
      <c r="H109" s="51"/>
    </row>
    <row r="110" spans="1:9" s="217" customFormat="1" ht="12.75" customHeight="1" thickBot="1" x14ac:dyDescent="0.25">
      <c r="A110" s="468" t="s">
        <v>471</v>
      </c>
      <c r="B110" s="808" t="s">
        <v>734</v>
      </c>
      <c r="C110" s="808"/>
      <c r="D110" s="808"/>
      <c r="E110" s="808"/>
      <c r="F110" s="808"/>
      <c r="G110" s="808"/>
      <c r="H110" s="51"/>
    </row>
    <row r="111" spans="1:9" s="217" customFormat="1" ht="12.75" customHeight="1" x14ac:dyDescent="0.2">
      <c r="A111" s="468" t="s">
        <v>471</v>
      </c>
      <c r="B111" s="452"/>
      <c r="C111" s="452"/>
      <c r="D111" s="452"/>
      <c r="E111" s="282" t="s">
        <v>100</v>
      </c>
      <c r="F111" s="283" t="s">
        <v>101</v>
      </c>
      <c r="G111" s="452"/>
      <c r="H111" s="51"/>
    </row>
    <row r="112" spans="1:9" s="217" customFormat="1" ht="13.5" customHeight="1" x14ac:dyDescent="0.2">
      <c r="A112" s="468" t="s">
        <v>471</v>
      </c>
      <c r="B112" s="452" t="s">
        <v>735</v>
      </c>
      <c r="C112" s="452"/>
      <c r="D112" s="452"/>
      <c r="E112" s="284"/>
      <c r="F112" s="285"/>
      <c r="G112" s="60"/>
      <c r="H112" s="51"/>
    </row>
    <row r="113" spans="1:9" s="217" customFormat="1" ht="12.75" customHeight="1" x14ac:dyDescent="0.2">
      <c r="A113" s="468" t="s">
        <v>471</v>
      </c>
      <c r="B113" s="452" t="s">
        <v>736</v>
      </c>
      <c r="C113" s="452"/>
      <c r="D113" s="452"/>
      <c r="E113" s="284"/>
      <c r="F113" s="285"/>
      <c r="G113" s="60"/>
      <c r="H113" s="51"/>
    </row>
    <row r="114" spans="1:9" s="217" customFormat="1" ht="15.75" customHeight="1" x14ac:dyDescent="0.2">
      <c r="A114" s="468" t="s">
        <v>471</v>
      </c>
      <c r="B114" s="455" t="s">
        <v>737</v>
      </c>
      <c r="C114" s="259"/>
      <c r="D114" s="259"/>
      <c r="E114" s="284"/>
      <c r="F114" s="285"/>
      <c r="G114" s="60"/>
      <c r="H114" s="51"/>
    </row>
    <row r="115" spans="1:9" s="217" customFormat="1" ht="12.75" customHeight="1" x14ac:dyDescent="0.2">
      <c r="A115" s="468" t="s">
        <v>471</v>
      </c>
      <c r="B115" s="260" t="s">
        <v>738</v>
      </c>
      <c r="C115" s="259"/>
      <c r="D115" s="259"/>
      <c r="E115" s="284"/>
      <c r="F115" s="285"/>
      <c r="G115" s="60"/>
      <c r="H115" s="51"/>
    </row>
    <row r="116" spans="1:9" s="217" customFormat="1" ht="28.5" customHeight="1" x14ac:dyDescent="0.2">
      <c r="A116" s="468" t="s">
        <v>471</v>
      </c>
      <c r="B116" s="461" t="s">
        <v>739</v>
      </c>
      <c r="C116" s="259"/>
      <c r="D116" s="259"/>
      <c r="E116" s="284"/>
      <c r="F116" s="285"/>
      <c r="G116" s="60"/>
      <c r="H116" s="51"/>
    </row>
    <row r="117" spans="1:9" s="217" customFormat="1" ht="15" customHeight="1" x14ac:dyDescent="0.2">
      <c r="A117" s="468" t="s">
        <v>471</v>
      </c>
      <c r="B117" s="260" t="s">
        <v>740</v>
      </c>
      <c r="C117" s="259"/>
      <c r="D117" s="259"/>
      <c r="E117" s="362" t="s">
        <v>971</v>
      </c>
      <c r="F117" s="363" t="s">
        <v>971</v>
      </c>
      <c r="G117" s="60"/>
      <c r="H117" s="51"/>
    </row>
    <row r="118" spans="1:9" s="217" customFormat="1" ht="12.75" customHeight="1" thickBot="1" x14ac:dyDescent="0.25">
      <c r="A118" s="468" t="s">
        <v>471</v>
      </c>
      <c r="B118" s="260" t="s">
        <v>459</v>
      </c>
      <c r="C118" s="259"/>
      <c r="D118" s="259"/>
      <c r="E118" s="418" t="s">
        <v>971</v>
      </c>
      <c r="F118" s="419" t="s">
        <v>971</v>
      </c>
      <c r="G118" s="60"/>
      <c r="H118" s="51"/>
    </row>
    <row r="119" spans="1:9" s="217" customFormat="1" ht="12.75" customHeight="1" x14ac:dyDescent="0.2">
      <c r="A119" s="469"/>
      <c r="B119" s="61"/>
      <c r="C119" s="62"/>
      <c r="D119" s="62"/>
      <c r="E119" s="62"/>
      <c r="F119" s="62"/>
      <c r="G119" s="51"/>
      <c r="H119" s="51"/>
    </row>
    <row r="120" spans="1:9" x14ac:dyDescent="0.2">
      <c r="A120" s="469" t="s">
        <v>472</v>
      </c>
      <c r="B120" s="815" t="s">
        <v>741</v>
      </c>
      <c r="C120" s="816"/>
      <c r="D120" s="816"/>
      <c r="E120" s="816"/>
      <c r="F120" s="816"/>
      <c r="G120" s="51"/>
      <c r="H120" s="51"/>
      <c r="I120" s="471"/>
    </row>
    <row r="121" spans="1:9" x14ac:dyDescent="0.2">
      <c r="A121" s="469" t="s">
        <v>472</v>
      </c>
      <c r="B121" s="447"/>
      <c r="C121" s="33"/>
      <c r="D121" s="33" t="s">
        <v>508</v>
      </c>
      <c r="E121" s="431"/>
      <c r="F121" s="431"/>
      <c r="G121" s="51"/>
      <c r="H121" s="51"/>
      <c r="I121" s="471"/>
    </row>
    <row r="122" spans="1:9" x14ac:dyDescent="0.2">
      <c r="A122" s="469"/>
      <c r="B122" s="59"/>
      <c r="C122" s="60"/>
      <c r="D122" s="51"/>
      <c r="E122" s="51"/>
      <c r="F122" s="51"/>
      <c r="G122" s="51"/>
      <c r="H122" s="51"/>
      <c r="I122" s="471"/>
    </row>
    <row r="123" spans="1:9" x14ac:dyDescent="0.2">
      <c r="A123" s="446"/>
      <c r="B123" s="471"/>
      <c r="C123" s="55"/>
      <c r="D123" s="56"/>
      <c r="E123" s="32"/>
      <c r="F123" s="29"/>
      <c r="G123" s="471"/>
      <c r="H123" s="51"/>
      <c r="I123" s="471"/>
    </row>
    <row r="124" spans="1:9" ht="12.75" customHeight="1" x14ac:dyDescent="0.2">
      <c r="A124" s="469" t="s">
        <v>725</v>
      </c>
      <c r="B124" s="777" t="s">
        <v>729</v>
      </c>
      <c r="C124" s="751"/>
      <c r="D124" s="751"/>
      <c r="E124" s="364" t="s">
        <v>1050</v>
      </c>
      <c r="F124" s="29"/>
      <c r="G124" s="471"/>
      <c r="H124" s="471"/>
      <c r="I124" s="471"/>
    </row>
    <row r="125" spans="1:9" ht="27" customHeight="1" x14ac:dyDescent="0.2">
      <c r="A125" s="469" t="s">
        <v>725</v>
      </c>
      <c r="B125" s="751" t="s">
        <v>728</v>
      </c>
      <c r="C125" s="751"/>
      <c r="D125" s="751"/>
      <c r="E125" s="364" t="s">
        <v>1050</v>
      </c>
      <c r="F125" s="29"/>
      <c r="G125" s="471"/>
      <c r="H125" s="471"/>
      <c r="I125" s="471"/>
    </row>
    <row r="126" spans="1:9" ht="27" customHeight="1" x14ac:dyDescent="0.2">
      <c r="A126" s="469"/>
      <c r="B126" s="449"/>
      <c r="C126" s="449"/>
      <c r="D126" s="449"/>
      <c r="E126" s="65"/>
      <c r="F126" s="29"/>
      <c r="G126" s="471"/>
      <c r="H126" s="471"/>
      <c r="I126" s="471"/>
    </row>
    <row r="127" spans="1:9" ht="30.75" customHeight="1" x14ac:dyDescent="0.2">
      <c r="A127" s="469" t="s">
        <v>727</v>
      </c>
      <c r="B127" s="765" t="s">
        <v>473</v>
      </c>
      <c r="C127" s="806"/>
      <c r="D127" s="806"/>
      <c r="E127" s="806"/>
      <c r="F127" s="820"/>
      <c r="G127" s="471"/>
      <c r="H127" s="471"/>
      <c r="I127" s="471"/>
    </row>
    <row r="128" spans="1:9" ht="27" customHeight="1" x14ac:dyDescent="0.2">
      <c r="A128" s="469" t="s">
        <v>727</v>
      </c>
      <c r="B128" s="817"/>
      <c r="C128" s="818"/>
      <c r="D128" s="818"/>
      <c r="E128" s="818"/>
      <c r="F128" s="819"/>
      <c r="G128" s="471"/>
      <c r="H128" s="471"/>
      <c r="I128" s="471"/>
    </row>
    <row r="129" spans="1:11" x14ac:dyDescent="0.2">
      <c r="A129" s="469"/>
      <c r="B129" s="159"/>
      <c r="C129" s="159"/>
      <c r="D129" s="159"/>
      <c r="E129" s="65"/>
      <c r="F129" s="29"/>
      <c r="G129" s="471"/>
      <c r="H129" s="471"/>
      <c r="I129" s="471"/>
    </row>
    <row r="130" spans="1:11" ht="15.75" customHeight="1" x14ac:dyDescent="0.2">
      <c r="A130" s="224" t="s">
        <v>742</v>
      </c>
      <c r="B130" s="809" t="s">
        <v>6</v>
      </c>
      <c r="C130" s="810"/>
      <c r="D130" s="810"/>
      <c r="E130" s="810"/>
      <c r="F130" s="810"/>
      <c r="G130" s="51"/>
      <c r="H130" s="471"/>
      <c r="I130" s="471"/>
    </row>
    <row r="131" spans="1:11" ht="17.25" customHeight="1" x14ac:dyDescent="0.2">
      <c r="A131" s="224" t="s">
        <v>742</v>
      </c>
      <c r="B131" s="261" t="s">
        <v>7</v>
      </c>
      <c r="C131" s="227"/>
      <c r="D131" s="58"/>
      <c r="E131" s="58"/>
      <c r="F131" s="50"/>
      <c r="G131" s="51"/>
      <c r="H131" s="51"/>
      <c r="I131" s="471"/>
    </row>
    <row r="132" spans="1:11" x14ac:dyDescent="0.2">
      <c r="A132" s="224" t="s">
        <v>742</v>
      </c>
      <c r="B132" s="261" t="s">
        <v>640</v>
      </c>
      <c r="C132" s="227"/>
      <c r="D132" s="58"/>
      <c r="E132" s="58"/>
      <c r="F132" s="50"/>
      <c r="G132" s="471"/>
      <c r="H132" s="51"/>
      <c r="I132" s="471"/>
    </row>
    <row r="133" spans="1:11" x14ac:dyDescent="0.2">
      <c r="A133" s="224" t="s">
        <v>742</v>
      </c>
      <c r="B133" s="261" t="s">
        <v>726</v>
      </c>
      <c r="C133" s="227"/>
      <c r="D133" s="58"/>
      <c r="E133" s="58"/>
      <c r="F133" s="50"/>
      <c r="G133" s="471"/>
      <c r="H133" s="471"/>
      <c r="I133" s="471"/>
    </row>
    <row r="134" spans="1:11" x14ac:dyDescent="0.2">
      <c r="A134" s="224" t="s">
        <v>742</v>
      </c>
      <c r="B134" s="261" t="s">
        <v>8</v>
      </c>
      <c r="C134" s="361" t="s">
        <v>971</v>
      </c>
      <c r="D134" s="58"/>
      <c r="E134" s="58"/>
      <c r="F134" s="50"/>
      <c r="G134" s="471"/>
      <c r="H134" s="471"/>
      <c r="I134" s="471"/>
    </row>
    <row r="135" spans="1:11" x14ac:dyDescent="0.2">
      <c r="A135" s="224" t="s">
        <v>742</v>
      </c>
      <c r="B135" s="444" t="s">
        <v>9</v>
      </c>
      <c r="C135" s="361" t="s">
        <v>971</v>
      </c>
      <c r="D135" s="449"/>
      <c r="E135" s="65"/>
      <c r="F135" s="29"/>
      <c r="G135" s="471"/>
      <c r="H135" s="471"/>
      <c r="I135" s="471"/>
    </row>
    <row r="136" spans="1:11" x14ac:dyDescent="0.2">
      <c r="A136" s="224" t="s">
        <v>742</v>
      </c>
      <c r="B136" s="261" t="s">
        <v>10</v>
      </c>
      <c r="C136" s="647" t="s">
        <v>971</v>
      </c>
      <c r="D136" s="471"/>
      <c r="E136" s="471"/>
      <c r="F136" s="471"/>
      <c r="G136" s="471"/>
      <c r="H136" s="471"/>
      <c r="I136" s="471"/>
    </row>
    <row r="137" spans="1:11" x14ac:dyDescent="0.2">
      <c r="A137" s="224" t="s">
        <v>742</v>
      </c>
      <c r="B137" s="261" t="s">
        <v>11</v>
      </c>
      <c r="C137" s="774"/>
      <c r="D137" s="775"/>
      <c r="E137" s="743"/>
      <c r="F137" s="471"/>
      <c r="G137" s="471"/>
      <c r="H137" s="471"/>
      <c r="I137" s="471"/>
    </row>
    <row r="138" spans="1:11" x14ac:dyDescent="0.2">
      <c r="A138" s="469"/>
      <c r="B138" s="449"/>
      <c r="C138" s="449"/>
      <c r="D138" s="449"/>
      <c r="E138" s="65"/>
      <c r="F138" s="29"/>
      <c r="G138" s="471"/>
      <c r="H138" s="471"/>
      <c r="I138" s="471"/>
    </row>
    <row r="139" spans="1:11" ht="15.75" x14ac:dyDescent="0.25">
      <c r="A139" s="446"/>
      <c r="B139" s="22" t="s">
        <v>956</v>
      </c>
      <c r="C139" s="55"/>
      <c r="D139" s="38"/>
      <c r="E139" s="471"/>
      <c r="F139" s="29"/>
      <c r="G139" s="471"/>
      <c r="H139" s="471"/>
      <c r="I139" s="471"/>
    </row>
    <row r="140" spans="1:11" ht="39" customHeight="1" x14ac:dyDescent="0.2">
      <c r="A140" s="446"/>
      <c r="B140" s="773" t="s">
        <v>1083</v>
      </c>
      <c r="C140" s="713"/>
      <c r="D140" s="713"/>
      <c r="E140" s="713"/>
      <c r="F140" s="713"/>
      <c r="G140" s="471"/>
      <c r="H140" s="471"/>
      <c r="I140" s="471"/>
    </row>
    <row r="141" spans="1:11" ht="41.25" customHeight="1" x14ac:dyDescent="0.25">
      <c r="A141" s="446"/>
      <c r="B141" s="22"/>
      <c r="C141" s="55"/>
      <c r="D141" s="38"/>
      <c r="E141" s="471"/>
      <c r="F141" s="29"/>
      <c r="G141" s="471"/>
      <c r="H141" s="471"/>
      <c r="I141" s="471"/>
    </row>
    <row r="142" spans="1:11" ht="98.25" customHeight="1" x14ac:dyDescent="0.2">
      <c r="A142" s="469" t="s">
        <v>626</v>
      </c>
      <c r="B142" s="780" t="s">
        <v>1084</v>
      </c>
      <c r="C142" s="781"/>
      <c r="D142" s="781"/>
      <c r="E142" s="781"/>
      <c r="F142" s="781"/>
      <c r="G142" s="471"/>
      <c r="H142" s="251"/>
      <c r="I142" s="428"/>
      <c r="J142" s="6"/>
      <c r="K142" s="6"/>
    </row>
    <row r="143" spans="1:11" ht="13.5" customHeight="1" x14ac:dyDescent="0.2">
      <c r="A143" s="469"/>
      <c r="B143" s="67"/>
      <c r="C143" s="453"/>
      <c r="D143" s="453"/>
      <c r="E143" s="453"/>
      <c r="F143" s="453"/>
      <c r="G143" s="471"/>
      <c r="H143" s="265"/>
      <c r="I143" s="471"/>
    </row>
    <row r="144" spans="1:11" ht="12.75" customHeight="1" x14ac:dyDescent="0.2">
      <c r="A144" s="469" t="s">
        <v>626</v>
      </c>
      <c r="B144" s="128" t="s">
        <v>957</v>
      </c>
      <c r="C144" s="705">
        <v>7.2999999999999995E-2</v>
      </c>
      <c r="D144" s="777" t="s">
        <v>958</v>
      </c>
      <c r="E144" s="764"/>
      <c r="F144" s="68">
        <v>44</v>
      </c>
      <c r="G144" s="471"/>
      <c r="H144" s="471"/>
      <c r="I144" s="471"/>
    </row>
    <row r="145" spans="1:9" ht="12.75" customHeight="1" x14ac:dyDescent="0.2">
      <c r="A145" s="469" t="s">
        <v>626</v>
      </c>
      <c r="B145" s="128" t="s">
        <v>959</v>
      </c>
      <c r="C145" s="69">
        <v>0.95899999999999996</v>
      </c>
      <c r="D145" s="777" t="s">
        <v>268</v>
      </c>
      <c r="E145" s="764"/>
      <c r="F145" s="68">
        <v>579</v>
      </c>
      <c r="G145" s="471"/>
      <c r="H145" s="471"/>
      <c r="I145" s="471"/>
    </row>
    <row r="146" spans="1:9" x14ac:dyDescent="0.2">
      <c r="A146" s="469"/>
      <c r="B146" s="67"/>
      <c r="C146" s="453"/>
      <c r="D146" s="453"/>
      <c r="E146" s="453"/>
      <c r="F146" s="453"/>
      <c r="G146" s="471"/>
      <c r="H146" s="471"/>
      <c r="I146" s="471"/>
    </row>
    <row r="147" spans="1:9" x14ac:dyDescent="0.2">
      <c r="A147" s="469" t="s">
        <v>626</v>
      </c>
      <c r="B147" s="39"/>
      <c r="C147" s="127" t="s">
        <v>269</v>
      </c>
      <c r="D147" s="127" t="s">
        <v>270</v>
      </c>
      <c r="E147" s="306" t="s">
        <v>986</v>
      </c>
      <c r="F147" s="471"/>
      <c r="G147" s="471"/>
      <c r="H147" s="471"/>
      <c r="I147" s="471"/>
    </row>
    <row r="148" spans="1:9" x14ac:dyDescent="0.2">
      <c r="A148" s="469" t="s">
        <v>626</v>
      </c>
      <c r="B148" s="206" t="s">
        <v>460</v>
      </c>
      <c r="C148" s="415" t="s">
        <v>1050</v>
      </c>
      <c r="D148" s="415" t="s">
        <v>1050</v>
      </c>
      <c r="E148" s="306" t="s">
        <v>1050</v>
      </c>
      <c r="F148" s="471"/>
      <c r="G148" s="471"/>
      <c r="H148" s="471"/>
      <c r="I148" s="471"/>
    </row>
    <row r="149" spans="1:9" x14ac:dyDescent="0.2">
      <c r="A149" s="469" t="s">
        <v>626</v>
      </c>
      <c r="B149" s="464" t="s">
        <v>417</v>
      </c>
      <c r="C149" s="415" t="s">
        <v>1050</v>
      </c>
      <c r="D149" s="415" t="s">
        <v>1050</v>
      </c>
      <c r="E149" s="306" t="s">
        <v>1050</v>
      </c>
      <c r="F149" s="471"/>
      <c r="G149" s="471"/>
      <c r="H149" s="471"/>
      <c r="I149" s="471"/>
    </row>
    <row r="150" spans="1:9" x14ac:dyDescent="0.2">
      <c r="A150" s="469"/>
      <c r="B150" s="206" t="s">
        <v>461</v>
      </c>
      <c r="C150" s="415" t="s">
        <v>1050</v>
      </c>
      <c r="D150" s="415" t="s">
        <v>1050</v>
      </c>
      <c r="E150" s="306" t="s">
        <v>1050</v>
      </c>
      <c r="F150" s="471"/>
      <c r="G150" s="471"/>
      <c r="H150" s="471"/>
      <c r="I150" s="471"/>
    </row>
    <row r="151" spans="1:9" x14ac:dyDescent="0.2">
      <c r="A151" s="469"/>
      <c r="B151" s="206" t="s">
        <v>462</v>
      </c>
      <c r="C151" s="415" t="s">
        <v>1050</v>
      </c>
      <c r="D151" s="415" t="s">
        <v>1050</v>
      </c>
      <c r="E151" s="306" t="s">
        <v>1050</v>
      </c>
      <c r="F151" s="471"/>
      <c r="G151" s="471"/>
      <c r="H151" s="471"/>
      <c r="I151" s="471"/>
    </row>
    <row r="152" spans="1:9" x14ac:dyDescent="0.2">
      <c r="A152" s="469" t="s">
        <v>626</v>
      </c>
      <c r="B152" s="464" t="s">
        <v>271</v>
      </c>
      <c r="C152" s="26">
        <v>22</v>
      </c>
      <c r="D152" s="26">
        <v>28</v>
      </c>
      <c r="E152" s="306">
        <v>24.8</v>
      </c>
      <c r="F152" s="471"/>
      <c r="G152" s="471"/>
      <c r="H152" s="471"/>
      <c r="I152" s="471"/>
    </row>
    <row r="153" spans="1:9" x14ac:dyDescent="0.2">
      <c r="A153" s="469" t="s">
        <v>626</v>
      </c>
      <c r="B153" s="464" t="s">
        <v>273</v>
      </c>
      <c r="C153" s="26">
        <v>21</v>
      </c>
      <c r="D153" s="26">
        <v>27</v>
      </c>
      <c r="E153" s="306">
        <v>24.3</v>
      </c>
      <c r="F153" s="471"/>
      <c r="G153" s="471"/>
      <c r="H153" s="471"/>
      <c r="I153" s="471"/>
    </row>
    <row r="154" spans="1:9" x14ac:dyDescent="0.2">
      <c r="A154" s="469" t="s">
        <v>626</v>
      </c>
      <c r="B154" s="464" t="s">
        <v>272</v>
      </c>
      <c r="C154" s="26">
        <v>21.25</v>
      </c>
      <c r="D154" s="26">
        <v>29</v>
      </c>
      <c r="E154" s="306">
        <v>24.9</v>
      </c>
      <c r="F154" s="471"/>
      <c r="G154" s="471"/>
      <c r="H154" s="471"/>
      <c r="I154" s="471"/>
    </row>
    <row r="155" spans="1:9" x14ac:dyDescent="0.2">
      <c r="A155" s="469" t="s">
        <v>626</v>
      </c>
      <c r="B155" s="464" t="s">
        <v>463</v>
      </c>
      <c r="C155" s="415" t="s">
        <v>1050</v>
      </c>
      <c r="D155" s="415" t="s">
        <v>1050</v>
      </c>
      <c r="E155" s="306" t="s">
        <v>1050</v>
      </c>
      <c r="F155" s="471"/>
      <c r="G155" s="471"/>
      <c r="H155" s="471"/>
      <c r="I155" s="471"/>
    </row>
    <row r="156" spans="1:9" x14ac:dyDescent="0.2">
      <c r="A156" s="446"/>
      <c r="B156" s="471"/>
      <c r="C156" s="196"/>
      <c r="D156" s="196"/>
      <c r="E156" s="471"/>
      <c r="F156" s="471"/>
      <c r="G156" s="471"/>
      <c r="H156" s="471"/>
      <c r="I156" s="471"/>
    </row>
    <row r="157" spans="1:9" x14ac:dyDescent="0.2">
      <c r="A157" s="469" t="s">
        <v>626</v>
      </c>
      <c r="B157" s="778" t="s">
        <v>316</v>
      </c>
      <c r="C157" s="779"/>
      <c r="D157" s="779"/>
      <c r="E157" s="779"/>
      <c r="F157" s="779"/>
      <c r="G157" s="471"/>
      <c r="H157" s="471"/>
      <c r="I157" s="471"/>
    </row>
    <row r="158" spans="1:9" ht="25.5" x14ac:dyDescent="0.2">
      <c r="A158" s="469" t="s">
        <v>626</v>
      </c>
      <c r="B158" s="39"/>
      <c r="C158" s="272" t="s">
        <v>460</v>
      </c>
      <c r="D158" s="127" t="s">
        <v>417</v>
      </c>
      <c r="E158" s="273" t="s">
        <v>461</v>
      </c>
      <c r="F158" s="309" t="s">
        <v>460</v>
      </c>
      <c r="G158" s="310" t="s">
        <v>417</v>
      </c>
      <c r="H158" s="310" t="s">
        <v>461</v>
      </c>
      <c r="I158" s="471"/>
    </row>
    <row r="159" spans="1:9" x14ac:dyDescent="0.2">
      <c r="A159" s="469" t="s">
        <v>626</v>
      </c>
      <c r="B159" s="464" t="s">
        <v>274</v>
      </c>
      <c r="C159" s="637" t="s">
        <v>1050</v>
      </c>
      <c r="D159" s="204" t="s">
        <v>1050</v>
      </c>
      <c r="E159" s="274" t="s">
        <v>1050</v>
      </c>
      <c r="F159" s="305" t="s">
        <v>1050</v>
      </c>
      <c r="G159" s="305" t="s">
        <v>1050</v>
      </c>
      <c r="H159" s="305" t="s">
        <v>1050</v>
      </c>
      <c r="I159" s="471"/>
    </row>
    <row r="160" spans="1:9" x14ac:dyDescent="0.2">
      <c r="A160" s="469" t="s">
        <v>626</v>
      </c>
      <c r="B160" s="464" t="s">
        <v>275</v>
      </c>
      <c r="C160" s="637" t="s">
        <v>1050</v>
      </c>
      <c r="D160" s="204" t="s">
        <v>1050</v>
      </c>
      <c r="E160" s="274" t="s">
        <v>1050</v>
      </c>
      <c r="F160" s="305" t="s">
        <v>1050</v>
      </c>
      <c r="G160" s="305" t="s">
        <v>1050</v>
      </c>
      <c r="H160" s="305" t="s">
        <v>1050</v>
      </c>
      <c r="I160" s="471"/>
    </row>
    <row r="161" spans="1:9" x14ac:dyDescent="0.2">
      <c r="A161" s="469" t="s">
        <v>626</v>
      </c>
      <c r="B161" s="464" t="s">
        <v>420</v>
      </c>
      <c r="C161" s="637" t="s">
        <v>1050</v>
      </c>
      <c r="D161" s="204" t="s">
        <v>1050</v>
      </c>
      <c r="E161" s="274" t="s">
        <v>1050</v>
      </c>
      <c r="F161" s="305" t="s">
        <v>1050</v>
      </c>
      <c r="G161" s="305" t="s">
        <v>1050</v>
      </c>
      <c r="H161" s="305" t="s">
        <v>1050</v>
      </c>
      <c r="I161" s="471"/>
    </row>
    <row r="162" spans="1:9" x14ac:dyDescent="0.2">
      <c r="A162" s="469" t="s">
        <v>626</v>
      </c>
      <c r="B162" s="464" t="s">
        <v>421</v>
      </c>
      <c r="C162" s="637" t="s">
        <v>1050</v>
      </c>
      <c r="D162" s="204" t="s">
        <v>1050</v>
      </c>
      <c r="E162" s="274" t="s">
        <v>1050</v>
      </c>
      <c r="F162" s="305" t="s">
        <v>1050</v>
      </c>
      <c r="G162" s="305" t="s">
        <v>1050</v>
      </c>
      <c r="H162" s="305" t="s">
        <v>1050</v>
      </c>
      <c r="I162" s="471"/>
    </row>
    <row r="163" spans="1:9" x14ac:dyDescent="0.2">
      <c r="A163" s="469" t="s">
        <v>626</v>
      </c>
      <c r="B163" s="464" t="s">
        <v>422</v>
      </c>
      <c r="C163" s="637" t="s">
        <v>1050</v>
      </c>
      <c r="D163" s="204" t="s">
        <v>1050</v>
      </c>
      <c r="E163" s="274" t="s">
        <v>1050</v>
      </c>
      <c r="F163" s="305" t="s">
        <v>1050</v>
      </c>
      <c r="G163" s="305" t="s">
        <v>1050</v>
      </c>
      <c r="H163" s="305" t="s">
        <v>1050</v>
      </c>
      <c r="I163" s="471"/>
    </row>
    <row r="164" spans="1:9" x14ac:dyDescent="0.2">
      <c r="A164" s="469" t="s">
        <v>626</v>
      </c>
      <c r="B164" s="464" t="s">
        <v>423</v>
      </c>
      <c r="C164" s="637" t="s">
        <v>1050</v>
      </c>
      <c r="D164" s="204" t="s">
        <v>1050</v>
      </c>
      <c r="E164" s="274" t="s">
        <v>1050</v>
      </c>
      <c r="F164" s="305" t="s">
        <v>1050</v>
      </c>
      <c r="G164" s="305" t="s">
        <v>1050</v>
      </c>
      <c r="H164" s="305" t="s">
        <v>1050</v>
      </c>
      <c r="I164" s="471"/>
    </row>
    <row r="165" spans="1:9" x14ac:dyDescent="0.2">
      <c r="A165" s="446"/>
      <c r="B165" s="206" t="s">
        <v>698</v>
      </c>
      <c r="C165" s="204">
        <f>SUM(C159:C164)</f>
        <v>0</v>
      </c>
      <c r="D165" s="204">
        <f>SUM(D159:D164)</f>
        <v>0</v>
      </c>
      <c r="E165" s="274">
        <f>SUM(E159:E164)</f>
        <v>0</v>
      </c>
      <c r="F165" s="305" t="s">
        <v>1050</v>
      </c>
      <c r="G165" s="305" t="s">
        <v>1050</v>
      </c>
      <c r="H165" s="305" t="s">
        <v>1050</v>
      </c>
      <c r="I165" s="471"/>
    </row>
    <row r="166" spans="1:9" x14ac:dyDescent="0.2">
      <c r="A166" s="469" t="s">
        <v>626</v>
      </c>
      <c r="B166" s="39"/>
      <c r="C166" s="127" t="s">
        <v>271</v>
      </c>
      <c r="D166" s="127" t="s">
        <v>272</v>
      </c>
      <c r="E166" s="127" t="s">
        <v>273</v>
      </c>
      <c r="F166" s="307" t="s">
        <v>271</v>
      </c>
      <c r="G166" s="308" t="s">
        <v>987</v>
      </c>
      <c r="H166" s="308" t="s">
        <v>273</v>
      </c>
      <c r="I166" s="471"/>
    </row>
    <row r="167" spans="1:9" x14ac:dyDescent="0.2">
      <c r="A167" s="469" t="s">
        <v>626</v>
      </c>
      <c r="B167" s="464" t="s">
        <v>424</v>
      </c>
      <c r="C167" s="205">
        <v>0.15025906735751296</v>
      </c>
      <c r="D167" s="205">
        <v>0.20934256055363321</v>
      </c>
      <c r="E167" s="205">
        <v>0.11937716262975778</v>
      </c>
      <c r="F167" s="305">
        <v>87</v>
      </c>
      <c r="G167" s="305">
        <v>121</v>
      </c>
      <c r="H167" s="305">
        <v>69</v>
      </c>
      <c r="I167" s="471"/>
    </row>
    <row r="168" spans="1:9" x14ac:dyDescent="0.2">
      <c r="A168" s="469" t="s">
        <v>626</v>
      </c>
      <c r="B168" s="464" t="s">
        <v>425</v>
      </c>
      <c r="C168" s="205">
        <v>0.44732297063903281</v>
      </c>
      <c r="D168" s="205">
        <v>0.37543252595155707</v>
      </c>
      <c r="E168" s="205">
        <v>0.47577854671280279</v>
      </c>
      <c r="F168" s="305">
        <v>259</v>
      </c>
      <c r="G168" s="305">
        <v>217</v>
      </c>
      <c r="H168" s="305">
        <v>275</v>
      </c>
      <c r="I168" s="471"/>
    </row>
    <row r="169" spans="1:9" x14ac:dyDescent="0.2">
      <c r="A169" s="469" t="s">
        <v>626</v>
      </c>
      <c r="B169" s="464" t="s">
        <v>426</v>
      </c>
      <c r="C169" s="205">
        <v>0.37305699481865284</v>
      </c>
      <c r="D169" s="205">
        <v>0.33391003460207613</v>
      </c>
      <c r="E169" s="205">
        <v>0.3217993079584775</v>
      </c>
      <c r="F169" s="305">
        <v>216</v>
      </c>
      <c r="G169" s="305">
        <v>193</v>
      </c>
      <c r="H169" s="305">
        <v>186</v>
      </c>
      <c r="I169" s="471"/>
    </row>
    <row r="170" spans="1:9" x14ac:dyDescent="0.2">
      <c r="A170" s="469" t="s">
        <v>626</v>
      </c>
      <c r="B170" s="40" t="s">
        <v>427</v>
      </c>
      <c r="C170" s="205">
        <v>2.9360967184801381E-2</v>
      </c>
      <c r="D170" s="205">
        <v>7.9584775086505188E-2</v>
      </c>
      <c r="E170" s="205">
        <v>8.3044982698961933E-2</v>
      </c>
      <c r="F170" s="305">
        <v>17</v>
      </c>
      <c r="G170" s="305">
        <v>46</v>
      </c>
      <c r="H170" s="305">
        <v>48</v>
      </c>
      <c r="I170" s="471"/>
    </row>
    <row r="171" spans="1:9" x14ac:dyDescent="0.2">
      <c r="A171" s="469" t="s">
        <v>626</v>
      </c>
      <c r="B171" s="40" t="s">
        <v>428</v>
      </c>
      <c r="C171" s="205">
        <v>0</v>
      </c>
      <c r="D171" s="205">
        <v>1.7301038062283738E-3</v>
      </c>
      <c r="E171" s="205">
        <v>0</v>
      </c>
      <c r="F171" s="305">
        <v>0</v>
      </c>
      <c r="G171" s="305">
        <v>1</v>
      </c>
      <c r="H171" s="305">
        <v>0</v>
      </c>
      <c r="I171" s="471"/>
    </row>
    <row r="172" spans="1:9" x14ac:dyDescent="0.2">
      <c r="A172" s="469" t="s">
        <v>626</v>
      </c>
      <c r="B172" s="464" t="s">
        <v>429</v>
      </c>
      <c r="C172" s="205">
        <v>0</v>
      </c>
      <c r="D172" s="205">
        <v>0</v>
      </c>
      <c r="E172" s="205">
        <v>0</v>
      </c>
      <c r="F172" s="305">
        <v>0</v>
      </c>
      <c r="G172" s="305">
        <v>0</v>
      </c>
      <c r="H172" s="305">
        <v>0</v>
      </c>
      <c r="I172" s="471"/>
    </row>
    <row r="173" spans="1:9" x14ac:dyDescent="0.2">
      <c r="A173" s="446"/>
      <c r="B173" s="464" t="s">
        <v>698</v>
      </c>
      <c r="C173" s="204">
        <f t="shared" ref="C173:H173" si="0">SUM(C167:C172)</f>
        <v>1</v>
      </c>
      <c r="D173" s="204">
        <f t="shared" si="0"/>
        <v>1</v>
      </c>
      <c r="E173" s="204">
        <f t="shared" si="0"/>
        <v>1</v>
      </c>
      <c r="F173" s="305">
        <f t="shared" si="0"/>
        <v>579</v>
      </c>
      <c r="G173" s="305">
        <f t="shared" si="0"/>
        <v>578</v>
      </c>
      <c r="H173" s="305">
        <f t="shared" si="0"/>
        <v>578</v>
      </c>
      <c r="I173" s="471"/>
    </row>
    <row r="174" spans="1:9" ht="46.5" customHeight="1" x14ac:dyDescent="0.2">
      <c r="A174" s="469" t="s">
        <v>627</v>
      </c>
      <c r="B174" s="811" t="s">
        <v>138</v>
      </c>
      <c r="C174" s="811"/>
      <c r="D174" s="811"/>
      <c r="E174" s="811"/>
      <c r="F174" s="811"/>
      <c r="G174" s="471"/>
      <c r="H174" s="471"/>
      <c r="I174" s="471"/>
    </row>
    <row r="175" spans="1:9" x14ac:dyDescent="0.2">
      <c r="A175" s="469" t="s">
        <v>627</v>
      </c>
      <c r="B175" s="763" t="s">
        <v>430</v>
      </c>
      <c r="C175" s="763"/>
      <c r="D175" s="763"/>
      <c r="E175" s="70">
        <v>0.28846153846153844</v>
      </c>
      <c r="F175" s="55"/>
      <c r="G175" s="299">
        <v>105</v>
      </c>
      <c r="H175" s="305"/>
      <c r="I175" s="471"/>
    </row>
    <row r="176" spans="1:9" ht="12.75" customHeight="1" x14ac:dyDescent="0.2">
      <c r="A176" s="469" t="s">
        <v>627</v>
      </c>
      <c r="B176" s="751" t="s">
        <v>431</v>
      </c>
      <c r="C176" s="751"/>
      <c r="D176" s="751"/>
      <c r="E176" s="70">
        <v>0.56593406593406592</v>
      </c>
      <c r="F176" s="55"/>
      <c r="G176" s="299">
        <v>206</v>
      </c>
      <c r="H176" s="305"/>
      <c r="I176" s="471"/>
    </row>
    <row r="177" spans="1:9" ht="12.75" customHeight="1" x14ac:dyDescent="0.2">
      <c r="A177" s="469" t="s">
        <v>627</v>
      </c>
      <c r="B177" s="751" t="s">
        <v>432</v>
      </c>
      <c r="C177" s="751"/>
      <c r="D177" s="751"/>
      <c r="E177" s="70">
        <v>0.83241758241758246</v>
      </c>
      <c r="F177" s="197" t="s">
        <v>509</v>
      </c>
      <c r="G177" s="299">
        <v>303</v>
      </c>
      <c r="H177" s="305"/>
      <c r="I177" s="471"/>
    </row>
    <row r="178" spans="1:9" ht="12.75" customHeight="1" x14ac:dyDescent="0.2">
      <c r="A178" s="469" t="s">
        <v>627</v>
      </c>
      <c r="B178" s="751" t="s">
        <v>296</v>
      </c>
      <c r="C178" s="751"/>
      <c r="D178" s="751"/>
      <c r="E178" s="70">
        <v>0.16758241758241757</v>
      </c>
      <c r="F178" s="197" t="s">
        <v>510</v>
      </c>
      <c r="G178" s="299">
        <v>61</v>
      </c>
      <c r="H178" s="305"/>
      <c r="I178" s="471"/>
    </row>
    <row r="179" spans="1:9" ht="12.75" customHeight="1" x14ac:dyDescent="0.2">
      <c r="A179" s="469" t="s">
        <v>627</v>
      </c>
      <c r="B179" s="751" t="s">
        <v>297</v>
      </c>
      <c r="C179" s="751"/>
      <c r="D179" s="751"/>
      <c r="E179" s="70">
        <v>3.021978021978022E-2</v>
      </c>
      <c r="F179" s="55"/>
      <c r="G179" s="299">
        <v>11</v>
      </c>
      <c r="H179" s="305"/>
      <c r="I179" s="471"/>
    </row>
    <row r="180" spans="1:9" ht="26.25" customHeight="1" x14ac:dyDescent="0.2">
      <c r="A180" s="469" t="s">
        <v>627</v>
      </c>
      <c r="B180" s="788" t="s">
        <v>708</v>
      </c>
      <c r="C180" s="724"/>
      <c r="D180" s="724"/>
      <c r="E180" s="789"/>
      <c r="F180" s="76">
        <v>0.60299999999999998</v>
      </c>
      <c r="G180" s="471"/>
      <c r="H180" s="471"/>
      <c r="I180" s="471"/>
    </row>
    <row r="181" spans="1:9" ht="25.5" customHeight="1" x14ac:dyDescent="0.2">
      <c r="A181" s="446"/>
      <c r="B181" s="471"/>
      <c r="C181" s="471"/>
      <c r="D181" s="471"/>
      <c r="E181" s="471"/>
      <c r="F181" s="29"/>
      <c r="G181" s="471"/>
      <c r="H181" s="471"/>
      <c r="I181" s="471"/>
    </row>
    <row r="182" spans="1:9" ht="38.25" customHeight="1" x14ac:dyDescent="0.2">
      <c r="A182" s="469" t="s">
        <v>628</v>
      </c>
      <c r="B182" s="773" t="s">
        <v>760</v>
      </c>
      <c r="C182" s="713"/>
      <c r="D182" s="713"/>
      <c r="E182" s="713"/>
      <c r="F182" s="713"/>
      <c r="G182" s="471"/>
      <c r="H182" s="471"/>
      <c r="I182" s="471"/>
    </row>
    <row r="183" spans="1:9" ht="12.75" customHeight="1" x14ac:dyDescent="0.2">
      <c r="A183" s="469" t="s">
        <v>628</v>
      </c>
      <c r="B183" s="776" t="s">
        <v>12</v>
      </c>
      <c r="C183" s="776"/>
      <c r="D183" s="178">
        <v>0.37913907284768211</v>
      </c>
      <c r="E183" s="305">
        <v>229</v>
      </c>
      <c r="F183" s="55"/>
      <c r="G183" s="471"/>
      <c r="H183" s="471"/>
      <c r="I183" s="471"/>
    </row>
    <row r="184" spans="1:9" ht="12.75" customHeight="1" x14ac:dyDescent="0.2">
      <c r="A184" s="469" t="s">
        <v>628</v>
      </c>
      <c r="B184" s="776" t="s">
        <v>13</v>
      </c>
      <c r="C184" s="776"/>
      <c r="D184" s="178">
        <v>0.20860927152317882</v>
      </c>
      <c r="E184" s="305">
        <v>126</v>
      </c>
      <c r="F184" s="55"/>
      <c r="G184" s="471"/>
      <c r="H184" s="471"/>
      <c r="I184" s="471"/>
    </row>
    <row r="185" spans="1:9" ht="12.75" customHeight="1" x14ac:dyDescent="0.2">
      <c r="A185" s="469" t="s">
        <v>628</v>
      </c>
      <c r="B185" s="776" t="s">
        <v>14</v>
      </c>
      <c r="C185" s="776"/>
      <c r="D185" s="178">
        <v>0.13576158940397351</v>
      </c>
      <c r="E185" s="305">
        <v>82</v>
      </c>
      <c r="F185" s="55"/>
      <c r="G185" s="471"/>
      <c r="H185" s="471"/>
      <c r="I185" s="471"/>
    </row>
    <row r="186" spans="1:9" ht="12.75" customHeight="1" x14ac:dyDescent="0.2">
      <c r="A186" s="469" t="s">
        <v>628</v>
      </c>
      <c r="B186" s="776" t="s">
        <v>15</v>
      </c>
      <c r="C186" s="776"/>
      <c r="D186" s="178">
        <v>0.12748344370860928</v>
      </c>
      <c r="E186" s="305">
        <v>77</v>
      </c>
      <c r="F186" s="55"/>
      <c r="G186" s="471"/>
      <c r="H186" s="471"/>
      <c r="I186" s="471"/>
    </row>
    <row r="187" spans="1:9" ht="12.75" customHeight="1" x14ac:dyDescent="0.2">
      <c r="A187" s="469" t="s">
        <v>628</v>
      </c>
      <c r="B187" s="776" t="s">
        <v>16</v>
      </c>
      <c r="C187" s="776"/>
      <c r="D187" s="178">
        <v>0.11092715231788079</v>
      </c>
      <c r="E187" s="305">
        <v>67</v>
      </c>
      <c r="F187" s="55"/>
      <c r="G187" s="471"/>
      <c r="H187" s="471"/>
      <c r="I187" s="471"/>
    </row>
    <row r="188" spans="1:9" ht="12.75" customHeight="1" x14ac:dyDescent="0.2">
      <c r="A188" s="469" t="s">
        <v>628</v>
      </c>
      <c r="B188" s="776" t="s">
        <v>17</v>
      </c>
      <c r="C188" s="776"/>
      <c r="D188" s="178">
        <v>3.6423841059602648E-2</v>
      </c>
      <c r="E188" s="305">
        <v>22</v>
      </c>
      <c r="F188" s="55"/>
      <c r="G188" s="471"/>
      <c r="H188" s="471"/>
      <c r="I188" s="471"/>
    </row>
    <row r="189" spans="1:9" ht="12.75" customHeight="1" x14ac:dyDescent="0.2">
      <c r="A189" s="469" t="s">
        <v>628</v>
      </c>
      <c r="B189" s="751" t="s">
        <v>298</v>
      </c>
      <c r="C189" s="751"/>
      <c r="D189" s="178">
        <v>1.6556291390728477E-3</v>
      </c>
      <c r="E189" s="305">
        <v>1</v>
      </c>
      <c r="F189" s="55"/>
      <c r="G189" s="471"/>
      <c r="H189" s="471"/>
      <c r="I189" s="471"/>
    </row>
    <row r="190" spans="1:9" ht="12.75" customHeight="1" x14ac:dyDescent="0.2">
      <c r="A190" s="469" t="s">
        <v>628</v>
      </c>
      <c r="B190" s="751" t="s">
        <v>299</v>
      </c>
      <c r="C190" s="751"/>
      <c r="D190" s="178">
        <v>0</v>
      </c>
      <c r="E190" s="305">
        <v>0</v>
      </c>
      <c r="F190" s="55"/>
      <c r="G190" s="471"/>
      <c r="H190" s="471"/>
      <c r="I190" s="471"/>
    </row>
    <row r="191" spans="1:9" x14ac:dyDescent="0.2">
      <c r="A191" s="446"/>
      <c r="B191" s="826" t="s">
        <v>698</v>
      </c>
      <c r="C191" s="827"/>
      <c r="D191" s="228">
        <f>SUM(D183:D190)</f>
        <v>0.99999999999999989</v>
      </c>
      <c r="E191" s="305">
        <v>604</v>
      </c>
      <c r="F191" s="32"/>
      <c r="G191" s="471"/>
      <c r="H191" s="471"/>
      <c r="I191" s="471"/>
    </row>
    <row r="192" spans="1:9" x14ac:dyDescent="0.2">
      <c r="A192" s="463"/>
      <c r="B192" s="229"/>
      <c r="C192" s="229"/>
      <c r="D192" s="229"/>
      <c r="E192" s="229"/>
      <c r="F192" s="229"/>
      <c r="G192" s="229"/>
      <c r="H192" s="471"/>
      <c r="I192" s="471"/>
    </row>
    <row r="193" spans="1:9" s="229" customFormat="1" ht="31.5" customHeight="1" x14ac:dyDescent="0.2">
      <c r="A193" s="469" t="s">
        <v>629</v>
      </c>
      <c r="B193" s="829" t="s">
        <v>761</v>
      </c>
      <c r="C193" s="830"/>
      <c r="D193" s="830"/>
      <c r="E193" s="269">
        <v>3.5</v>
      </c>
      <c r="F193" s="74"/>
      <c r="G193" s="471"/>
    </row>
    <row r="194" spans="1:9" ht="27" customHeight="1" x14ac:dyDescent="0.2">
      <c r="A194" s="469" t="s">
        <v>629</v>
      </c>
      <c r="B194" s="777" t="s">
        <v>814</v>
      </c>
      <c r="C194" s="751"/>
      <c r="D194" s="751"/>
      <c r="E194" s="638">
        <v>1</v>
      </c>
      <c r="F194" s="639"/>
      <c r="G194" s="471"/>
      <c r="H194" s="471"/>
      <c r="I194" s="471"/>
    </row>
    <row r="195" spans="1:9" ht="24.75" customHeight="1" x14ac:dyDescent="0.2">
      <c r="A195" s="446"/>
      <c r="B195" s="471"/>
      <c r="C195" s="471"/>
      <c r="D195" s="471"/>
      <c r="E195" s="471"/>
      <c r="F195" s="32"/>
      <c r="G195" s="471"/>
      <c r="H195" s="471"/>
      <c r="I195" s="471"/>
    </row>
    <row r="196" spans="1:9" ht="15.75" x14ac:dyDescent="0.25">
      <c r="A196" s="446"/>
      <c r="B196" s="22" t="s">
        <v>300</v>
      </c>
      <c r="C196" s="471"/>
      <c r="D196" s="471"/>
      <c r="E196" s="471"/>
      <c r="F196" s="32"/>
      <c r="G196" s="471"/>
      <c r="H196" s="471"/>
      <c r="I196" s="471"/>
    </row>
    <row r="197" spans="1:9" x14ac:dyDescent="0.2">
      <c r="A197" s="469" t="s">
        <v>630</v>
      </c>
      <c r="B197" s="3" t="s">
        <v>301</v>
      </c>
      <c r="C197" s="471"/>
      <c r="D197" s="471"/>
      <c r="E197" s="471"/>
      <c r="F197" s="32"/>
      <c r="G197" s="471"/>
      <c r="H197" s="471"/>
      <c r="I197" s="471"/>
    </row>
    <row r="198" spans="1:9" x14ac:dyDescent="0.2">
      <c r="A198" s="469" t="s">
        <v>630</v>
      </c>
      <c r="B198" s="447"/>
      <c r="C198" s="33" t="s">
        <v>507</v>
      </c>
      <c r="D198" s="33" t="s">
        <v>508</v>
      </c>
      <c r="E198" s="431"/>
      <c r="F198" s="431"/>
      <c r="G198" s="51"/>
      <c r="H198" s="471"/>
      <c r="I198" s="471"/>
    </row>
    <row r="199" spans="1:9" ht="25.5" x14ac:dyDescent="0.2">
      <c r="A199" s="469" t="s">
        <v>630</v>
      </c>
      <c r="B199" s="441" t="s">
        <v>302</v>
      </c>
      <c r="C199" s="33"/>
      <c r="D199" s="349" t="s">
        <v>971</v>
      </c>
      <c r="E199" s="471"/>
      <c r="F199" s="29"/>
      <c r="G199" s="471"/>
      <c r="H199" s="51"/>
      <c r="I199" s="471"/>
    </row>
    <row r="200" spans="1:9" x14ac:dyDescent="0.2">
      <c r="A200" s="469" t="s">
        <v>630</v>
      </c>
      <c r="B200" s="464" t="s">
        <v>303</v>
      </c>
      <c r="C200" s="77"/>
      <c r="D200" s="471">
        <v>0</v>
      </c>
      <c r="E200" s="471"/>
      <c r="F200" s="75"/>
      <c r="G200" s="471"/>
      <c r="H200" s="471"/>
      <c r="I200" s="471"/>
    </row>
    <row r="201" spans="1:9" x14ac:dyDescent="0.2">
      <c r="A201" s="469" t="s">
        <v>630</v>
      </c>
      <c r="B201" s="447"/>
      <c r="C201" s="33" t="s">
        <v>507</v>
      </c>
      <c r="D201" s="33" t="s">
        <v>508</v>
      </c>
      <c r="E201" s="431"/>
      <c r="F201" s="431"/>
      <c r="G201" s="51"/>
      <c r="H201" s="471"/>
      <c r="I201" s="471"/>
    </row>
    <row r="202" spans="1:9" ht="25.5" x14ac:dyDescent="0.2">
      <c r="A202" s="469" t="s">
        <v>630</v>
      </c>
      <c r="B202" s="439" t="s">
        <v>304</v>
      </c>
      <c r="C202" s="349" t="s">
        <v>1050</v>
      </c>
      <c r="D202" s="33"/>
      <c r="E202" s="471"/>
      <c r="F202" s="29"/>
      <c r="G202" s="471"/>
      <c r="H202" s="51"/>
      <c r="I202" s="471"/>
    </row>
    <row r="203" spans="1:9" x14ac:dyDescent="0.2">
      <c r="A203" s="469"/>
      <c r="B203" s="449"/>
      <c r="C203" s="105"/>
      <c r="D203" s="105"/>
      <c r="E203" s="471"/>
      <c r="F203" s="29"/>
      <c r="G203" s="471"/>
      <c r="H203" s="471"/>
      <c r="I203" s="471"/>
    </row>
    <row r="204" spans="1:9" ht="12.75" customHeight="1" x14ac:dyDescent="0.2">
      <c r="A204" s="469" t="s">
        <v>630</v>
      </c>
      <c r="B204" s="834" t="s">
        <v>18</v>
      </c>
      <c r="C204" s="757"/>
      <c r="D204" s="757"/>
      <c r="E204" s="471"/>
      <c r="F204" s="29"/>
      <c r="G204" s="471"/>
      <c r="H204" s="471"/>
      <c r="I204" s="471"/>
    </row>
    <row r="205" spans="1:9" ht="27" customHeight="1" x14ac:dyDescent="0.2">
      <c r="A205" s="469" t="s">
        <v>630</v>
      </c>
      <c r="B205" s="456" t="s">
        <v>19</v>
      </c>
      <c r="C205" s="361"/>
      <c r="D205" s="105"/>
      <c r="E205" s="471"/>
      <c r="F205" s="29"/>
      <c r="G205" s="471"/>
      <c r="H205" s="471"/>
      <c r="I205" s="471"/>
    </row>
    <row r="206" spans="1:9" x14ac:dyDescent="0.2">
      <c r="A206" s="469" t="s">
        <v>630</v>
      </c>
      <c r="B206" s="456" t="s">
        <v>20</v>
      </c>
      <c r="C206" s="361" t="s">
        <v>971</v>
      </c>
      <c r="D206" s="105"/>
      <c r="E206" s="471"/>
      <c r="F206" s="29"/>
      <c r="G206" s="471"/>
      <c r="H206" s="471"/>
      <c r="I206" s="471"/>
    </row>
    <row r="207" spans="1:9" x14ac:dyDescent="0.2">
      <c r="A207" s="469" t="s">
        <v>630</v>
      </c>
      <c r="B207" s="456" t="s">
        <v>21</v>
      </c>
      <c r="C207" s="361"/>
      <c r="D207" s="105"/>
      <c r="E207" s="471"/>
      <c r="F207" s="29"/>
      <c r="G207" s="471"/>
      <c r="H207" s="471"/>
      <c r="I207" s="471"/>
    </row>
    <row r="208" spans="1:9" x14ac:dyDescent="0.2">
      <c r="A208" s="446"/>
      <c r="B208" s="449"/>
      <c r="C208" s="105"/>
      <c r="D208" s="105"/>
      <c r="E208" s="471"/>
      <c r="F208" s="29"/>
      <c r="G208" s="471"/>
      <c r="H208" s="471"/>
      <c r="I208" s="471"/>
    </row>
    <row r="209" spans="1:9" x14ac:dyDescent="0.2">
      <c r="A209" s="469" t="s">
        <v>630</v>
      </c>
      <c r="B209" s="447"/>
      <c r="C209" s="33" t="s">
        <v>507</v>
      </c>
      <c r="D209" s="33" t="s">
        <v>508</v>
      </c>
      <c r="E209" s="471"/>
      <c r="F209" s="29"/>
      <c r="G209" s="471"/>
      <c r="H209" s="471"/>
      <c r="I209" s="471"/>
    </row>
    <row r="210" spans="1:9" ht="38.25" x14ac:dyDescent="0.2">
      <c r="A210" s="469" t="s">
        <v>630</v>
      </c>
      <c r="B210" s="456" t="s">
        <v>22</v>
      </c>
      <c r="C210" s="349" t="s">
        <v>1050</v>
      </c>
      <c r="D210" s="33"/>
      <c r="E210" s="471"/>
      <c r="F210" s="29"/>
      <c r="G210" s="471"/>
      <c r="H210" s="471"/>
      <c r="I210" s="471"/>
    </row>
    <row r="211" spans="1:9" x14ac:dyDescent="0.2">
      <c r="A211" s="446"/>
      <c r="B211" s="471"/>
      <c r="C211" s="471"/>
      <c r="D211" s="471"/>
      <c r="E211" s="471"/>
      <c r="F211" s="32"/>
      <c r="G211" s="471"/>
      <c r="H211" s="471"/>
      <c r="I211" s="471"/>
    </row>
    <row r="212" spans="1:9" x14ac:dyDescent="0.2">
      <c r="A212" s="469" t="s">
        <v>631</v>
      </c>
      <c r="B212" s="3" t="s">
        <v>305</v>
      </c>
      <c r="C212" s="471"/>
      <c r="D212" s="471"/>
      <c r="E212" s="471"/>
      <c r="F212" s="32"/>
      <c r="G212" s="471"/>
      <c r="H212" s="471"/>
      <c r="I212" s="471"/>
    </row>
    <row r="213" spans="1:9" x14ac:dyDescent="0.2">
      <c r="A213" s="469" t="s">
        <v>631</v>
      </c>
      <c r="B213" s="447"/>
      <c r="C213" s="33" t="s">
        <v>507</v>
      </c>
      <c r="D213" s="33" t="s">
        <v>508</v>
      </c>
      <c r="E213" s="431"/>
      <c r="F213" s="431"/>
      <c r="G213" s="51"/>
      <c r="H213" s="471"/>
      <c r="I213" s="471"/>
    </row>
    <row r="214" spans="1:9" ht="25.5" x14ac:dyDescent="0.2">
      <c r="A214" s="469" t="s">
        <v>631</v>
      </c>
      <c r="B214" s="441" t="s">
        <v>306</v>
      </c>
      <c r="C214" s="464"/>
      <c r="D214" s="365" t="s">
        <v>971</v>
      </c>
      <c r="E214" s="471"/>
      <c r="F214" s="29"/>
      <c r="G214" s="471"/>
      <c r="H214" s="51"/>
      <c r="I214" s="471"/>
    </row>
    <row r="215" spans="1:9" x14ac:dyDescent="0.2">
      <c r="A215" s="469" t="s">
        <v>631</v>
      </c>
      <c r="B215" s="78" t="s">
        <v>815</v>
      </c>
      <c r="C215" s="366" t="s">
        <v>1050</v>
      </c>
      <c r="D215" s="471"/>
      <c r="E215" s="471"/>
      <c r="F215" s="32"/>
      <c r="G215" s="471"/>
      <c r="H215" s="471"/>
      <c r="I215" s="471"/>
    </row>
    <row r="216" spans="1:9" x14ac:dyDescent="0.2">
      <c r="A216" s="469" t="s">
        <v>631</v>
      </c>
      <c r="B216" s="78" t="s">
        <v>816</v>
      </c>
      <c r="C216" s="104">
        <v>42339</v>
      </c>
      <c r="D216" s="471"/>
      <c r="E216" s="471"/>
      <c r="F216" s="32"/>
      <c r="G216" s="471"/>
      <c r="H216" s="471"/>
      <c r="I216" s="471"/>
    </row>
    <row r="217" spans="1:9" x14ac:dyDescent="0.2">
      <c r="A217" s="446"/>
      <c r="B217" s="52"/>
      <c r="C217" s="471"/>
      <c r="D217" s="471"/>
      <c r="E217" s="471"/>
      <c r="F217" s="32"/>
      <c r="G217" s="471"/>
      <c r="H217" s="471"/>
      <c r="I217" s="471"/>
    </row>
    <row r="218" spans="1:9" x14ac:dyDescent="0.2">
      <c r="A218" s="469" t="s">
        <v>632</v>
      </c>
      <c r="B218" s="758"/>
      <c r="C218" s="759"/>
      <c r="D218" s="760"/>
      <c r="E218" s="33" t="s">
        <v>507</v>
      </c>
      <c r="F218" s="33" t="s">
        <v>508</v>
      </c>
      <c r="G218" s="51"/>
      <c r="H218" s="471"/>
      <c r="I218" s="471"/>
    </row>
    <row r="219" spans="1:9" ht="32.25" customHeight="1" x14ac:dyDescent="0.2">
      <c r="A219" s="469" t="s">
        <v>632</v>
      </c>
      <c r="B219" s="831" t="s">
        <v>23</v>
      </c>
      <c r="C219" s="832"/>
      <c r="D219" s="833"/>
      <c r="E219" s="349" t="s">
        <v>971</v>
      </c>
      <c r="F219" s="33"/>
      <c r="G219" s="471"/>
      <c r="H219" s="51"/>
      <c r="I219" s="471"/>
    </row>
    <row r="220" spans="1:9" ht="28.5" customHeight="1" x14ac:dyDescent="0.2">
      <c r="A220" s="446"/>
      <c r="B220" s="471"/>
      <c r="C220" s="471"/>
      <c r="D220" s="471"/>
      <c r="E220" s="471"/>
      <c r="F220" s="32"/>
      <c r="G220" s="471"/>
      <c r="H220" s="471"/>
      <c r="I220" s="471"/>
    </row>
    <row r="221" spans="1:9" x14ac:dyDescent="0.2">
      <c r="A221" s="469" t="s">
        <v>633</v>
      </c>
      <c r="B221" s="53" t="s">
        <v>817</v>
      </c>
      <c r="C221" s="471"/>
      <c r="D221" s="471"/>
      <c r="E221" s="471"/>
      <c r="F221" s="32"/>
      <c r="G221" s="471"/>
      <c r="H221" s="471"/>
      <c r="I221" s="471"/>
    </row>
    <row r="222" spans="1:9" ht="25.5" x14ac:dyDescent="0.2">
      <c r="A222" s="469" t="s">
        <v>633</v>
      </c>
      <c r="B222" s="441" t="s">
        <v>818</v>
      </c>
      <c r="C222" s="420">
        <v>42278</v>
      </c>
      <c r="D222" s="45"/>
      <c r="E222" s="32"/>
      <c r="F222" s="32"/>
      <c r="G222" s="471"/>
      <c r="H222" s="471"/>
      <c r="I222" s="471"/>
    </row>
    <row r="223" spans="1:9" x14ac:dyDescent="0.2">
      <c r="A223" s="469" t="s">
        <v>633</v>
      </c>
      <c r="B223" s="78" t="s">
        <v>819</v>
      </c>
      <c r="C223" s="464"/>
      <c r="D223" s="45"/>
      <c r="E223" s="32"/>
      <c r="F223" s="32"/>
      <c r="G223" s="471"/>
      <c r="H223" s="471"/>
      <c r="I223" s="471"/>
    </row>
    <row r="224" spans="1:9" x14ac:dyDescent="0.2">
      <c r="A224" s="469" t="s">
        <v>633</v>
      </c>
      <c r="B224" s="79" t="s">
        <v>820</v>
      </c>
      <c r="C224" s="80"/>
      <c r="D224" s="45"/>
      <c r="E224" s="32"/>
      <c r="F224" s="32"/>
      <c r="G224" s="471"/>
      <c r="H224" s="471"/>
      <c r="I224" s="471"/>
    </row>
    <row r="225" spans="1:9" x14ac:dyDescent="0.2">
      <c r="A225" s="469"/>
      <c r="B225" s="81"/>
      <c r="C225" s="64"/>
      <c r="D225" s="45"/>
      <c r="E225" s="32"/>
      <c r="F225" s="32"/>
      <c r="G225" s="471"/>
      <c r="H225" s="471"/>
      <c r="I225" s="471"/>
    </row>
    <row r="226" spans="1:9" x14ac:dyDescent="0.2">
      <c r="A226" s="446"/>
      <c r="B226" s="32"/>
      <c r="C226" s="32"/>
      <c r="D226" s="32"/>
      <c r="E226" s="32"/>
      <c r="F226" s="32"/>
      <c r="G226" s="471"/>
      <c r="H226" s="471"/>
      <c r="I226" s="471"/>
    </row>
    <row r="227" spans="1:9" x14ac:dyDescent="0.2">
      <c r="A227" s="469" t="s">
        <v>634</v>
      </c>
      <c r="B227" s="3" t="s">
        <v>709</v>
      </c>
      <c r="C227" s="471"/>
      <c r="D227" s="471"/>
      <c r="E227" s="471"/>
      <c r="F227" s="32"/>
      <c r="G227" s="471"/>
      <c r="H227" s="471"/>
      <c r="I227" s="471"/>
    </row>
    <row r="228" spans="1:9" x14ac:dyDescent="0.2">
      <c r="A228" s="469" t="s">
        <v>634</v>
      </c>
      <c r="B228" s="445" t="s">
        <v>354</v>
      </c>
      <c r="C228" s="104"/>
      <c r="D228" s="471"/>
      <c r="E228" s="471"/>
      <c r="F228" s="32"/>
      <c r="G228" s="471"/>
      <c r="H228" s="471"/>
      <c r="I228" s="471"/>
    </row>
    <row r="229" spans="1:9" x14ac:dyDescent="0.2">
      <c r="A229" s="469" t="s">
        <v>634</v>
      </c>
      <c r="B229" s="445" t="s">
        <v>355</v>
      </c>
      <c r="C229" s="347" t="s">
        <v>971</v>
      </c>
      <c r="D229" s="471"/>
      <c r="E229" s="471"/>
      <c r="F229" s="32"/>
      <c r="G229" s="471"/>
      <c r="H229" s="471"/>
      <c r="I229" s="471"/>
    </row>
    <row r="230" spans="1:9" ht="38.25" x14ac:dyDescent="0.2">
      <c r="A230" s="469" t="s">
        <v>634</v>
      </c>
      <c r="B230" s="445" t="s">
        <v>356</v>
      </c>
      <c r="C230" s="103"/>
      <c r="D230" s="471"/>
      <c r="E230" s="471"/>
      <c r="F230" s="32"/>
      <c r="G230" s="471"/>
      <c r="H230" s="471"/>
      <c r="I230" s="471"/>
    </row>
    <row r="231" spans="1:9" x14ac:dyDescent="0.2">
      <c r="A231" s="469" t="s">
        <v>634</v>
      </c>
      <c r="B231" s="79" t="s">
        <v>820</v>
      </c>
      <c r="C231" s="80"/>
      <c r="D231" s="471"/>
      <c r="E231" s="471"/>
      <c r="F231" s="32"/>
      <c r="G231" s="471"/>
      <c r="H231" s="471"/>
      <c r="I231" s="471"/>
    </row>
    <row r="232" spans="1:9" x14ac:dyDescent="0.2">
      <c r="A232" s="469"/>
      <c r="B232" s="230"/>
      <c r="C232" s="231"/>
      <c r="D232" s="471"/>
      <c r="E232" s="471"/>
      <c r="F232" s="32"/>
      <c r="G232" s="471"/>
      <c r="H232" s="471"/>
      <c r="I232" s="471"/>
    </row>
    <row r="233" spans="1:9" x14ac:dyDescent="0.2">
      <c r="A233" s="469" t="s">
        <v>634</v>
      </c>
      <c r="B233" s="836" t="s">
        <v>467</v>
      </c>
      <c r="C233" s="837"/>
      <c r="D233" s="366" t="s">
        <v>1050</v>
      </c>
      <c r="E233" s="471"/>
      <c r="F233" s="32"/>
      <c r="G233" s="471"/>
      <c r="H233" s="471"/>
      <c r="I233" s="471"/>
    </row>
    <row r="234" spans="1:9" x14ac:dyDescent="0.2">
      <c r="A234" s="469" t="s">
        <v>634</v>
      </c>
      <c r="B234" s="836" t="s">
        <v>24</v>
      </c>
      <c r="C234" s="837"/>
      <c r="D234" s="424">
        <v>0</v>
      </c>
      <c r="E234" s="471"/>
      <c r="F234" s="32"/>
      <c r="G234" s="471"/>
      <c r="H234" s="471"/>
      <c r="I234" s="471"/>
    </row>
    <row r="235" spans="1:9" x14ac:dyDescent="0.2">
      <c r="A235" s="469" t="s">
        <v>634</v>
      </c>
      <c r="B235" s="836" t="s">
        <v>25</v>
      </c>
      <c r="C235" s="837"/>
      <c r="D235" s="471"/>
      <c r="E235" s="471"/>
      <c r="F235" s="32"/>
      <c r="G235" s="471"/>
      <c r="H235" s="471"/>
      <c r="I235" s="471"/>
    </row>
    <row r="236" spans="1:9" x14ac:dyDescent="0.2">
      <c r="A236" s="469" t="s">
        <v>634</v>
      </c>
      <c r="B236" s="262" t="s">
        <v>26</v>
      </c>
      <c r="C236" s="366" t="s">
        <v>1071</v>
      </c>
      <c r="D236" s="471"/>
      <c r="E236" s="471"/>
      <c r="F236" s="32"/>
      <c r="G236" s="471"/>
      <c r="H236" s="471"/>
      <c r="I236" s="471"/>
    </row>
    <row r="237" spans="1:9" x14ac:dyDescent="0.2">
      <c r="A237" s="469" t="s">
        <v>634</v>
      </c>
      <c r="B237" s="262" t="s">
        <v>27</v>
      </c>
      <c r="C237" s="104"/>
      <c r="D237" s="471"/>
      <c r="E237" s="471"/>
      <c r="F237" s="32"/>
      <c r="G237" s="471"/>
      <c r="H237" s="471"/>
      <c r="I237" s="471"/>
    </row>
    <row r="238" spans="1:9" x14ac:dyDescent="0.2">
      <c r="A238" s="469" t="s">
        <v>634</v>
      </c>
      <c r="B238" s="263" t="s">
        <v>28</v>
      </c>
      <c r="C238" s="104"/>
      <c r="D238" s="32"/>
      <c r="E238" s="32"/>
      <c r="F238" s="32"/>
      <c r="G238" s="471"/>
      <c r="H238" s="471"/>
      <c r="I238" s="471"/>
    </row>
    <row r="239" spans="1:9" x14ac:dyDescent="0.2">
      <c r="A239" s="446"/>
      <c r="B239" s="471"/>
      <c r="C239" s="471"/>
      <c r="D239" s="471"/>
      <c r="E239" s="471"/>
      <c r="F239" s="32"/>
      <c r="G239" s="471"/>
      <c r="H239" s="471"/>
      <c r="I239" s="471"/>
    </row>
    <row r="240" spans="1:9" x14ac:dyDescent="0.2">
      <c r="A240" s="469" t="s">
        <v>635</v>
      </c>
      <c r="B240" s="3" t="s">
        <v>307</v>
      </c>
      <c r="C240" s="471"/>
      <c r="D240" s="471"/>
      <c r="E240" s="471"/>
      <c r="F240" s="32"/>
      <c r="G240" s="471"/>
      <c r="H240" s="471"/>
      <c r="I240" s="471"/>
    </row>
    <row r="241" spans="1:9" x14ac:dyDescent="0.2">
      <c r="A241" s="469" t="s">
        <v>635</v>
      </c>
      <c r="B241" s="758"/>
      <c r="C241" s="759"/>
      <c r="D241" s="760"/>
      <c r="E241" s="33" t="s">
        <v>507</v>
      </c>
      <c r="F241" s="33" t="s">
        <v>508</v>
      </c>
      <c r="G241" s="471"/>
      <c r="H241" s="471"/>
      <c r="I241" s="471"/>
    </row>
    <row r="242" spans="1:9" ht="29.25" customHeight="1" x14ac:dyDescent="0.2">
      <c r="A242" s="469" t="s">
        <v>635</v>
      </c>
      <c r="B242" s="729" t="s">
        <v>308</v>
      </c>
      <c r="C242" s="761"/>
      <c r="D242" s="762"/>
      <c r="E242" s="33"/>
      <c r="F242" s="349" t="s">
        <v>971</v>
      </c>
      <c r="G242" s="471"/>
      <c r="H242" s="471"/>
      <c r="I242" s="471"/>
    </row>
    <row r="243" spans="1:9" x14ac:dyDescent="0.2">
      <c r="A243" s="469" t="s">
        <v>635</v>
      </c>
      <c r="B243" s="763" t="s">
        <v>309</v>
      </c>
      <c r="C243" s="763"/>
      <c r="D243" s="440"/>
      <c r="E243" s="471"/>
      <c r="F243" s="29"/>
      <c r="G243" s="471"/>
      <c r="H243" s="471"/>
      <c r="I243" s="471"/>
    </row>
    <row r="244" spans="1:9" x14ac:dyDescent="0.2">
      <c r="A244" s="446"/>
      <c r="B244" s="471"/>
      <c r="C244" s="471"/>
      <c r="D244" s="471"/>
      <c r="E244" s="471"/>
      <c r="F244" s="32"/>
      <c r="G244" s="471"/>
      <c r="H244" s="471"/>
      <c r="I244" s="471"/>
    </row>
    <row r="245" spans="1:9" x14ac:dyDescent="0.2">
      <c r="A245" s="469" t="s">
        <v>636</v>
      </c>
      <c r="B245" s="3" t="s">
        <v>310</v>
      </c>
      <c r="C245" s="471"/>
      <c r="D245" s="471"/>
      <c r="E245" s="471"/>
      <c r="F245" s="32"/>
      <c r="G245" s="471"/>
      <c r="H245" s="471"/>
      <c r="I245" s="471"/>
    </row>
    <row r="246" spans="1:9" x14ac:dyDescent="0.2">
      <c r="A246" s="469" t="s">
        <v>636</v>
      </c>
      <c r="B246" s="758"/>
      <c r="C246" s="759"/>
      <c r="D246" s="760"/>
      <c r="E246" s="33" t="s">
        <v>507</v>
      </c>
      <c r="F246" s="33" t="s">
        <v>508</v>
      </c>
      <c r="G246" s="471"/>
      <c r="H246" s="471"/>
      <c r="I246" s="471"/>
    </row>
    <row r="247" spans="1:9" ht="45.75" customHeight="1" x14ac:dyDescent="0.2">
      <c r="A247" s="469" t="s">
        <v>636</v>
      </c>
      <c r="B247" s="729" t="s">
        <v>856</v>
      </c>
      <c r="C247" s="761"/>
      <c r="D247" s="762"/>
      <c r="E247" s="349" t="s">
        <v>971</v>
      </c>
      <c r="F247" s="33"/>
      <c r="G247" s="471"/>
      <c r="H247" s="471"/>
      <c r="I247" s="471"/>
    </row>
    <row r="248" spans="1:9" ht="40.5" customHeight="1" x14ac:dyDescent="0.2">
      <c r="A248" s="446"/>
      <c r="B248" s="471"/>
      <c r="C248" s="471"/>
      <c r="D248" s="471"/>
      <c r="E248" s="471"/>
      <c r="F248" s="32"/>
      <c r="G248" s="471"/>
      <c r="H248" s="471"/>
      <c r="I248" s="471"/>
    </row>
    <row r="249" spans="1:9" x14ac:dyDescent="0.2">
      <c r="A249" s="469" t="s">
        <v>637</v>
      </c>
      <c r="B249" s="275" t="s">
        <v>710</v>
      </c>
      <c r="C249" s="835" t="s">
        <v>464</v>
      </c>
      <c r="D249" s="816"/>
      <c r="E249" s="250" t="s">
        <v>1114</v>
      </c>
      <c r="F249" s="32"/>
      <c r="G249" s="471"/>
      <c r="H249" s="471"/>
      <c r="I249" s="471"/>
    </row>
    <row r="250" spans="1:9" x14ac:dyDescent="0.2">
      <c r="A250" s="446"/>
      <c r="B250" s="471"/>
      <c r="C250" s="471"/>
      <c r="D250" s="471"/>
      <c r="E250" s="471"/>
      <c r="F250" s="32"/>
      <c r="G250" s="471"/>
      <c r="H250" s="471"/>
      <c r="I250" s="471"/>
    </row>
    <row r="251" spans="1:9" ht="15.75" x14ac:dyDescent="0.25">
      <c r="A251" s="446"/>
      <c r="B251" s="22" t="s">
        <v>311</v>
      </c>
      <c r="C251" s="471"/>
      <c r="D251" s="471"/>
      <c r="E251" s="471"/>
      <c r="F251" s="32"/>
      <c r="G251" s="471"/>
      <c r="H251" s="471"/>
      <c r="I251" s="471"/>
    </row>
    <row r="252" spans="1:9" x14ac:dyDescent="0.2">
      <c r="A252" s="469" t="s">
        <v>638</v>
      </c>
      <c r="B252" s="3" t="s">
        <v>511</v>
      </c>
      <c r="C252" s="471"/>
      <c r="D252" s="471"/>
      <c r="E252" s="471"/>
      <c r="F252" s="32"/>
      <c r="G252" s="471"/>
      <c r="H252" s="471"/>
      <c r="I252" s="471"/>
    </row>
    <row r="253" spans="1:9" x14ac:dyDescent="0.2">
      <c r="A253" s="469" t="s">
        <v>638</v>
      </c>
      <c r="B253" s="758"/>
      <c r="C253" s="759"/>
      <c r="D253" s="760"/>
      <c r="E253" s="33" t="s">
        <v>507</v>
      </c>
      <c r="F253" s="33" t="s">
        <v>508</v>
      </c>
      <c r="G253" s="471"/>
      <c r="H253" s="471"/>
      <c r="I253" s="471"/>
    </row>
    <row r="254" spans="1:9" ht="65.25" customHeight="1" x14ac:dyDescent="0.2">
      <c r="A254" s="469" t="s">
        <v>638</v>
      </c>
      <c r="B254" s="729" t="s">
        <v>512</v>
      </c>
      <c r="C254" s="761"/>
      <c r="D254" s="762"/>
      <c r="E254" s="33"/>
      <c r="F254" s="349" t="s">
        <v>971</v>
      </c>
      <c r="G254" s="471"/>
      <c r="H254" s="471"/>
      <c r="I254" s="471"/>
    </row>
    <row r="255" spans="1:9" ht="12.75" customHeight="1" x14ac:dyDescent="0.2">
      <c r="A255" s="469" t="s">
        <v>638</v>
      </c>
      <c r="B255" s="766" t="s">
        <v>513</v>
      </c>
      <c r="C255" s="766"/>
      <c r="D255" s="806"/>
      <c r="E255" s="105"/>
      <c r="F255" s="105"/>
      <c r="G255" s="471"/>
      <c r="H255" s="471"/>
      <c r="I255" s="471"/>
    </row>
    <row r="256" spans="1:9" ht="12.75" customHeight="1" x14ac:dyDescent="0.2">
      <c r="A256" s="469" t="s">
        <v>638</v>
      </c>
      <c r="B256" s="764" t="s">
        <v>514</v>
      </c>
      <c r="C256" s="764"/>
      <c r="D256" s="764"/>
      <c r="E256" s="366" t="s">
        <v>1050</v>
      </c>
      <c r="F256" s="105"/>
      <c r="G256" s="471"/>
      <c r="H256" s="471"/>
      <c r="I256" s="471"/>
    </row>
    <row r="257" spans="1:9" ht="12.75" customHeight="1" x14ac:dyDescent="0.2">
      <c r="A257" s="469" t="s">
        <v>638</v>
      </c>
      <c r="B257" s="764" t="s">
        <v>515</v>
      </c>
      <c r="C257" s="764"/>
      <c r="D257" s="764"/>
      <c r="E257" s="366" t="s">
        <v>1050</v>
      </c>
      <c r="F257" s="105"/>
      <c r="G257" s="471"/>
      <c r="H257" s="471"/>
      <c r="I257" s="471"/>
    </row>
    <row r="258" spans="1:9" ht="12.75" customHeight="1" x14ac:dyDescent="0.2">
      <c r="A258" s="469" t="s">
        <v>638</v>
      </c>
      <c r="B258" s="764" t="s">
        <v>516</v>
      </c>
      <c r="C258" s="764"/>
      <c r="D258" s="764"/>
      <c r="E258" s="366" t="s">
        <v>1050</v>
      </c>
      <c r="F258" s="105"/>
      <c r="G258" s="471"/>
      <c r="H258" s="471"/>
      <c r="I258" s="471"/>
    </row>
    <row r="259" spans="1:9" ht="12.75" customHeight="1" x14ac:dyDescent="0.2">
      <c r="A259" s="469" t="s">
        <v>638</v>
      </c>
      <c r="B259" s="764" t="s">
        <v>517</v>
      </c>
      <c r="C259" s="764"/>
      <c r="D259" s="764"/>
      <c r="E259" s="366" t="s">
        <v>1050</v>
      </c>
      <c r="F259" s="105"/>
      <c r="G259" s="471"/>
      <c r="H259" s="471"/>
      <c r="I259" s="471"/>
    </row>
    <row r="260" spans="1:9" ht="12.75" customHeight="1" x14ac:dyDescent="0.2">
      <c r="A260" s="469" t="s">
        <v>638</v>
      </c>
      <c r="B260" s="828" t="s">
        <v>1085</v>
      </c>
      <c r="C260" s="828"/>
      <c r="D260" s="828"/>
      <c r="E260" s="105"/>
      <c r="F260" s="105"/>
      <c r="G260" s="471"/>
      <c r="H260" s="471"/>
      <c r="I260" s="471"/>
    </row>
    <row r="261" spans="1:9" ht="12.75" customHeight="1" x14ac:dyDescent="0.2">
      <c r="A261" s="469" t="s">
        <v>638</v>
      </c>
      <c r="B261" s="764" t="s">
        <v>518</v>
      </c>
      <c r="C261" s="764"/>
      <c r="D261" s="764"/>
      <c r="E261" s="421" t="s">
        <v>1050</v>
      </c>
      <c r="F261" s="105"/>
      <c r="G261" s="471"/>
      <c r="H261" s="471"/>
      <c r="I261" s="471"/>
    </row>
    <row r="262" spans="1:9" ht="12.75" customHeight="1" x14ac:dyDescent="0.2">
      <c r="A262" s="469" t="s">
        <v>638</v>
      </c>
      <c r="B262" s="772" t="s">
        <v>519</v>
      </c>
      <c r="C262" s="772"/>
      <c r="D262" s="772"/>
      <c r="E262" s="422" t="s">
        <v>1050</v>
      </c>
      <c r="F262" s="105"/>
      <c r="G262" s="471"/>
      <c r="H262" s="471"/>
      <c r="I262" s="471"/>
    </row>
    <row r="263" spans="1:9" ht="12.75" customHeight="1" x14ac:dyDescent="0.2">
      <c r="A263" s="469" t="s">
        <v>638</v>
      </c>
      <c r="B263" s="765" t="s">
        <v>520</v>
      </c>
      <c r="C263" s="766"/>
      <c r="D263" s="766"/>
      <c r="E263" s="767"/>
      <c r="F263" s="768"/>
      <c r="G263" s="471"/>
      <c r="H263" s="471"/>
      <c r="I263" s="471"/>
    </row>
    <row r="264" spans="1:9" x14ac:dyDescent="0.2">
      <c r="A264" s="469"/>
      <c r="B264" s="769"/>
      <c r="C264" s="770"/>
      <c r="D264" s="770"/>
      <c r="E264" s="770"/>
      <c r="F264" s="771"/>
      <c r="G264" s="471"/>
      <c r="H264" s="471"/>
      <c r="I264" s="471"/>
    </row>
    <row r="265" spans="1:9" x14ac:dyDescent="0.2">
      <c r="A265" s="446"/>
      <c r="B265" s="471"/>
      <c r="C265" s="471"/>
      <c r="D265" s="471"/>
      <c r="E265" s="471"/>
      <c r="F265" s="32"/>
      <c r="G265" s="471"/>
      <c r="H265" s="471"/>
      <c r="I265" s="471"/>
    </row>
    <row r="266" spans="1:9" x14ac:dyDescent="0.2">
      <c r="A266" s="469" t="s">
        <v>639</v>
      </c>
      <c r="B266" s="3" t="s">
        <v>312</v>
      </c>
      <c r="C266" s="471"/>
      <c r="D266" s="471"/>
      <c r="E266" s="471"/>
      <c r="F266" s="32"/>
      <c r="G266" s="471"/>
      <c r="H266" s="471"/>
      <c r="I266" s="471"/>
    </row>
    <row r="267" spans="1:9" x14ac:dyDescent="0.2">
      <c r="A267" s="469" t="s">
        <v>639</v>
      </c>
      <c r="B267" s="758"/>
      <c r="C267" s="759"/>
      <c r="D267" s="760"/>
      <c r="E267" s="33" t="s">
        <v>507</v>
      </c>
      <c r="F267" s="33" t="s">
        <v>508</v>
      </c>
      <c r="G267" s="471"/>
      <c r="H267" s="471"/>
      <c r="I267" s="471"/>
    </row>
    <row r="268" spans="1:9" ht="63" customHeight="1" x14ac:dyDescent="0.2">
      <c r="A268" s="469" t="s">
        <v>639</v>
      </c>
      <c r="B268" s="729" t="s">
        <v>29</v>
      </c>
      <c r="C268" s="761"/>
      <c r="D268" s="762"/>
      <c r="E268" s="33"/>
      <c r="F268" s="349" t="s">
        <v>971</v>
      </c>
      <c r="G268" s="471"/>
      <c r="H268" s="471"/>
      <c r="I268" s="471"/>
    </row>
    <row r="269" spans="1:9" ht="12.75" customHeight="1" x14ac:dyDescent="0.2">
      <c r="A269" s="469" t="s">
        <v>639</v>
      </c>
      <c r="B269" s="766" t="s">
        <v>513</v>
      </c>
      <c r="C269" s="766"/>
      <c r="D269" s="806"/>
      <c r="E269" s="105"/>
      <c r="F269" s="471"/>
      <c r="G269" s="471"/>
      <c r="H269" s="471"/>
      <c r="I269" s="471"/>
    </row>
    <row r="270" spans="1:9" x14ac:dyDescent="0.2">
      <c r="A270" s="469" t="s">
        <v>639</v>
      </c>
      <c r="B270" s="764" t="s">
        <v>521</v>
      </c>
      <c r="C270" s="764"/>
      <c r="D270" s="764"/>
      <c r="E270" s="366" t="s">
        <v>1050</v>
      </c>
      <c r="F270" s="471"/>
      <c r="G270" s="471"/>
      <c r="H270" s="471"/>
      <c r="I270" s="471"/>
    </row>
    <row r="271" spans="1:9" x14ac:dyDescent="0.2">
      <c r="A271" s="469" t="s">
        <v>639</v>
      </c>
      <c r="B271" s="764" t="s">
        <v>522</v>
      </c>
      <c r="C271" s="764"/>
      <c r="D271" s="764"/>
      <c r="E271" s="366" t="s">
        <v>1050</v>
      </c>
      <c r="F271" s="471"/>
      <c r="G271" s="471"/>
      <c r="H271" s="471"/>
      <c r="I271" s="471"/>
    </row>
    <row r="272" spans="1:9" x14ac:dyDescent="0.2">
      <c r="A272" s="446"/>
      <c r="B272" s="471"/>
      <c r="C272" s="471"/>
      <c r="D272" s="471"/>
      <c r="E272" s="471"/>
      <c r="F272" s="32"/>
      <c r="G272" s="471"/>
      <c r="H272" s="471"/>
      <c r="I272" s="471"/>
    </row>
    <row r="273" spans="1:9" x14ac:dyDescent="0.2">
      <c r="A273" s="469" t="s">
        <v>639</v>
      </c>
      <c r="B273" s="757" t="s">
        <v>30</v>
      </c>
      <c r="C273" s="757"/>
      <c r="D273" s="757"/>
      <c r="E273" s="757"/>
      <c r="F273" s="757"/>
      <c r="G273" s="757"/>
      <c r="H273" s="471"/>
      <c r="I273" s="471"/>
    </row>
    <row r="274" spans="1:9" x14ac:dyDescent="0.2">
      <c r="A274" s="469" t="s">
        <v>639</v>
      </c>
      <c r="B274" s="264" t="s">
        <v>507</v>
      </c>
      <c r="C274" s="264" t="s">
        <v>508</v>
      </c>
      <c r="D274" s="471"/>
      <c r="E274" s="471"/>
      <c r="F274" s="32"/>
      <c r="G274" s="471"/>
      <c r="H274" s="471"/>
      <c r="I274" s="471"/>
    </row>
    <row r="275" spans="1:9" x14ac:dyDescent="0.2">
      <c r="A275" s="469" t="s">
        <v>639</v>
      </c>
      <c r="B275" s="264"/>
      <c r="C275" s="423" t="s">
        <v>971</v>
      </c>
      <c r="D275" s="471"/>
      <c r="E275" s="471"/>
      <c r="F275" s="471"/>
      <c r="G275" s="471"/>
      <c r="H275" s="471"/>
      <c r="I275" s="471"/>
    </row>
  </sheetData>
  <mergeCells count="104">
    <mergeCell ref="B271:D271"/>
    <mergeCell ref="B273:G273"/>
    <mergeCell ref="B262:D262"/>
    <mergeCell ref="B263:F264"/>
    <mergeCell ref="B267:D267"/>
    <mergeCell ref="B268:D268"/>
    <mergeCell ref="B269:D269"/>
    <mergeCell ref="B270:D270"/>
    <mergeCell ref="B256:D256"/>
    <mergeCell ref="B257:D257"/>
    <mergeCell ref="B258:D258"/>
    <mergeCell ref="B259:D259"/>
    <mergeCell ref="B260:D260"/>
    <mergeCell ref="B261:D261"/>
    <mergeCell ref="B246:D246"/>
    <mergeCell ref="B247:D247"/>
    <mergeCell ref="C249:D249"/>
    <mergeCell ref="B253:D253"/>
    <mergeCell ref="B254:D254"/>
    <mergeCell ref="B255:D255"/>
    <mergeCell ref="B233:C233"/>
    <mergeCell ref="B234:C234"/>
    <mergeCell ref="B235:C235"/>
    <mergeCell ref="B241:D241"/>
    <mergeCell ref="B242:D242"/>
    <mergeCell ref="B243:C243"/>
    <mergeCell ref="B191:C191"/>
    <mergeCell ref="B193:D193"/>
    <mergeCell ref="B194:D194"/>
    <mergeCell ref="B204:D204"/>
    <mergeCell ref="B218:D218"/>
    <mergeCell ref="B219:D219"/>
    <mergeCell ref="B185:C185"/>
    <mergeCell ref="B186:C186"/>
    <mergeCell ref="B187:C187"/>
    <mergeCell ref="B188:C188"/>
    <mergeCell ref="B189:C189"/>
    <mergeCell ref="B190:C190"/>
    <mergeCell ref="B178:D178"/>
    <mergeCell ref="B179:D179"/>
    <mergeCell ref="B180:E180"/>
    <mergeCell ref="B182:F182"/>
    <mergeCell ref="B183:C183"/>
    <mergeCell ref="B184:C184"/>
    <mergeCell ref="D145:E145"/>
    <mergeCell ref="B157:F157"/>
    <mergeCell ref="B174:F174"/>
    <mergeCell ref="B175:D175"/>
    <mergeCell ref="B176:D176"/>
    <mergeCell ref="B177:D177"/>
    <mergeCell ref="B128:F128"/>
    <mergeCell ref="B130:F130"/>
    <mergeCell ref="C137:E137"/>
    <mergeCell ref="B140:F140"/>
    <mergeCell ref="B142:F142"/>
    <mergeCell ref="D144:E144"/>
    <mergeCell ref="B108:D108"/>
    <mergeCell ref="B110:G110"/>
    <mergeCell ref="B120:F120"/>
    <mergeCell ref="B124:D124"/>
    <mergeCell ref="B125:D125"/>
    <mergeCell ref="B127:F127"/>
    <mergeCell ref="B95:D95"/>
    <mergeCell ref="B96:F96"/>
    <mergeCell ref="C97:G97"/>
    <mergeCell ref="B105:G105"/>
    <mergeCell ref="B106:D106"/>
    <mergeCell ref="B107:D107"/>
    <mergeCell ref="B63:D63"/>
    <mergeCell ref="B64:D64"/>
    <mergeCell ref="B65:D65"/>
    <mergeCell ref="B66:D66"/>
    <mergeCell ref="B68:F68"/>
    <mergeCell ref="B94:D94"/>
    <mergeCell ref="B41:C41"/>
    <mergeCell ref="B42:C42"/>
    <mergeCell ref="B44:F44"/>
    <mergeCell ref="B60:F60"/>
    <mergeCell ref="B61:D61"/>
    <mergeCell ref="B62:D62"/>
    <mergeCell ref="B31:C31"/>
    <mergeCell ref="B35:C35"/>
    <mergeCell ref="B36:C36"/>
    <mergeCell ref="B37:C37"/>
    <mergeCell ref="B39:F39"/>
    <mergeCell ref="B40:C40"/>
    <mergeCell ref="B27:D27"/>
    <mergeCell ref="B28:D28"/>
    <mergeCell ref="B30:C30"/>
    <mergeCell ref="B13:D13"/>
    <mergeCell ref="B14:D14"/>
    <mergeCell ref="B17:D17"/>
    <mergeCell ref="B18:D18"/>
    <mergeCell ref="B22:F22"/>
    <mergeCell ref="B23:D23"/>
    <mergeCell ref="A1:F1"/>
    <mergeCell ref="B4:F4"/>
    <mergeCell ref="B5:D5"/>
    <mergeCell ref="B6:D6"/>
    <mergeCell ref="B9:D9"/>
    <mergeCell ref="B10:D10"/>
    <mergeCell ref="B24:D24"/>
    <mergeCell ref="B25:D25"/>
    <mergeCell ref="B26:D26"/>
  </mergeCells>
  <hyperlinks>
    <hyperlink ref="I1" location="'C'!A1" display="Integrated / Survey Version"/>
    <hyperlink ref="K1" location="'C CAPS'!A1" display="CAPS                                         "/>
    <hyperlink ref="H1" location="'Table of Contents'!A1" display="Table of Contents"/>
  </hyperlinks>
  <pageMargins left="0.75" right="0.75" top="1" bottom="1" header="0.5" footer="0.5"/>
  <pageSetup scale="91" fitToHeight="10" orientation="portrait" r:id="rId1"/>
  <headerFooter alignWithMargins="0">
    <oddHeader>&amp;CCommon Data Set 2010-11</oddHeader>
    <oddFooter>&amp;C&amp;A&amp;RPage &amp;P</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75"/>
  <sheetViews>
    <sheetView zoomScaleNormal="100" workbookViewId="0">
      <selection sqref="A1:F1"/>
    </sheetView>
  </sheetViews>
  <sheetFormatPr defaultRowHeight="12.75" x14ac:dyDescent="0.2"/>
  <cols>
    <col min="1" max="1" width="4.42578125" style="488" customWidth="1"/>
    <col min="2" max="2" width="27" style="486" customWidth="1"/>
    <col min="3" max="6" width="14.7109375" style="486" customWidth="1"/>
    <col min="7" max="16384" width="9.140625" style="486"/>
  </cols>
  <sheetData>
    <row r="1" spans="1:12" ht="34.5" thickBot="1" x14ac:dyDescent="0.25">
      <c r="A1" s="1030" t="s">
        <v>1034</v>
      </c>
      <c r="B1" s="1031"/>
      <c r="C1" s="1031"/>
      <c r="D1" s="1031"/>
      <c r="E1" s="1031"/>
      <c r="F1" s="1031"/>
      <c r="G1" s="483" t="s">
        <v>1043</v>
      </c>
      <c r="H1" s="334" t="s">
        <v>1026</v>
      </c>
      <c r="I1" s="484" t="s">
        <v>1006</v>
      </c>
      <c r="J1" s="485" t="s">
        <v>1010</v>
      </c>
      <c r="L1" s="487" t="s">
        <v>1044</v>
      </c>
    </row>
    <row r="3" spans="1:12" ht="15.75" x14ac:dyDescent="0.25">
      <c r="B3" s="489" t="s">
        <v>380</v>
      </c>
    </row>
    <row r="4" spans="1:12" ht="105.75" customHeight="1" x14ac:dyDescent="0.2">
      <c r="A4" s="490" t="s">
        <v>619</v>
      </c>
      <c r="B4" s="1017" t="s">
        <v>1081</v>
      </c>
      <c r="C4" s="1029"/>
      <c r="D4" s="1029"/>
      <c r="E4" s="1029"/>
      <c r="F4" s="1019"/>
    </row>
    <row r="5" spans="1:12" x14ac:dyDescent="0.2">
      <c r="A5" s="490" t="s">
        <v>619</v>
      </c>
      <c r="B5" s="858" t="s">
        <v>313</v>
      </c>
      <c r="C5" s="962"/>
      <c r="D5" s="859"/>
      <c r="E5" s="491"/>
    </row>
    <row r="6" spans="1:12" x14ac:dyDescent="0.2">
      <c r="A6" s="490" t="s">
        <v>619</v>
      </c>
      <c r="B6" s="1027" t="s">
        <v>314</v>
      </c>
      <c r="C6" s="960"/>
      <c r="D6" s="961"/>
      <c r="E6" s="492"/>
    </row>
    <row r="7" spans="1:12" x14ac:dyDescent="0.2">
      <c r="A7" s="490"/>
      <c r="B7" s="493"/>
      <c r="C7" s="493"/>
      <c r="D7" s="493"/>
      <c r="E7" s="494">
        <f>SUM(E5:E6)</f>
        <v>0</v>
      </c>
    </row>
    <row r="8" spans="1:12" x14ac:dyDescent="0.2">
      <c r="A8" s="490"/>
      <c r="B8" s="493"/>
      <c r="C8" s="495"/>
      <c r="D8" s="495"/>
      <c r="E8" s="493"/>
    </row>
    <row r="9" spans="1:12" x14ac:dyDescent="0.2">
      <c r="A9" s="490" t="s">
        <v>619</v>
      </c>
      <c r="B9" s="1027" t="s">
        <v>315</v>
      </c>
      <c r="C9" s="960"/>
      <c r="D9" s="961"/>
      <c r="E9" s="492"/>
    </row>
    <row r="10" spans="1:12" x14ac:dyDescent="0.2">
      <c r="A10" s="490" t="s">
        <v>619</v>
      </c>
      <c r="B10" s="1027" t="s">
        <v>764</v>
      </c>
      <c r="C10" s="960"/>
      <c r="D10" s="961"/>
      <c r="E10" s="492"/>
    </row>
    <row r="11" spans="1:12" x14ac:dyDescent="0.2">
      <c r="A11" s="490"/>
      <c r="B11" s="493"/>
      <c r="C11" s="493"/>
      <c r="D11" s="493"/>
      <c r="E11" s="494">
        <f>SUM(E9:E10)</f>
        <v>0</v>
      </c>
    </row>
    <row r="12" spans="1:12" x14ac:dyDescent="0.2">
      <c r="A12" s="490"/>
      <c r="B12" s="493"/>
      <c r="C12" s="496"/>
      <c r="D12" s="496"/>
      <c r="E12" s="493"/>
    </row>
    <row r="13" spans="1:12" x14ac:dyDescent="0.2">
      <c r="A13" s="490" t="s">
        <v>619</v>
      </c>
      <c r="B13" s="1027" t="s">
        <v>754</v>
      </c>
      <c r="C13" s="960"/>
      <c r="D13" s="961"/>
      <c r="E13" s="492"/>
    </row>
    <row r="14" spans="1:12" x14ac:dyDescent="0.2">
      <c r="A14" s="490" t="s">
        <v>619</v>
      </c>
      <c r="B14" s="994" t="s">
        <v>755</v>
      </c>
      <c r="C14" s="960"/>
      <c r="D14" s="961"/>
      <c r="E14" s="492"/>
    </row>
    <row r="15" spans="1:12" x14ac:dyDescent="0.2">
      <c r="A15" s="490"/>
      <c r="B15" s="497"/>
      <c r="C15" s="493"/>
      <c r="D15" s="493"/>
      <c r="E15" s="494">
        <f>SUM(E13:E14)</f>
        <v>0</v>
      </c>
    </row>
    <row r="16" spans="1:12" x14ac:dyDescent="0.2">
      <c r="A16" s="490"/>
      <c r="B16" s="493"/>
      <c r="C16" s="496"/>
      <c r="D16" s="496"/>
      <c r="E16" s="493"/>
    </row>
    <row r="17" spans="1:6" x14ac:dyDescent="0.2">
      <c r="A17" s="490" t="s">
        <v>619</v>
      </c>
      <c r="B17" s="1028" t="s">
        <v>756</v>
      </c>
      <c r="C17" s="960"/>
      <c r="D17" s="961"/>
      <c r="E17" s="492"/>
    </row>
    <row r="18" spans="1:6" x14ac:dyDescent="0.2">
      <c r="A18" s="490" t="s">
        <v>619</v>
      </c>
      <c r="B18" s="994" t="s">
        <v>757</v>
      </c>
      <c r="C18" s="960"/>
      <c r="D18" s="961"/>
      <c r="E18" s="492"/>
    </row>
    <row r="19" spans="1:6" x14ac:dyDescent="0.2">
      <c r="A19" s="490"/>
      <c r="B19" s="497"/>
      <c r="C19" s="493"/>
      <c r="D19" s="493"/>
      <c r="E19" s="498">
        <f>SUM(E17:E18)</f>
        <v>0</v>
      </c>
    </row>
    <row r="20" spans="1:6" x14ac:dyDescent="0.2">
      <c r="A20" s="490"/>
      <c r="B20" s="497"/>
      <c r="C20" s="493"/>
      <c r="D20" s="493"/>
      <c r="E20" s="494">
        <f>SUM(E19,E15)</f>
        <v>0</v>
      </c>
    </row>
    <row r="22" spans="1:6" ht="29.25" customHeight="1" x14ac:dyDescent="0.2">
      <c r="A22" s="490" t="s">
        <v>620</v>
      </c>
      <c r="B22" s="1017" t="s">
        <v>758</v>
      </c>
      <c r="C22" s="1029"/>
      <c r="D22" s="1029"/>
      <c r="E22" s="1029"/>
      <c r="F22" s="1019"/>
    </row>
    <row r="23" spans="1:6" x14ac:dyDescent="0.2">
      <c r="A23" s="490"/>
      <c r="B23" s="1015"/>
      <c r="C23" s="1016"/>
      <c r="D23" s="1016"/>
      <c r="E23" s="499" t="s">
        <v>507</v>
      </c>
      <c r="F23" s="499" t="s">
        <v>508</v>
      </c>
    </row>
    <row r="24" spans="1:6" x14ac:dyDescent="0.2">
      <c r="A24" s="490" t="s">
        <v>620</v>
      </c>
      <c r="B24" s="1023" t="s">
        <v>381</v>
      </c>
      <c r="C24" s="1023"/>
      <c r="D24" s="1023"/>
      <c r="E24" s="499"/>
      <c r="F24" s="500" t="s">
        <v>971</v>
      </c>
    </row>
    <row r="25" spans="1:6" x14ac:dyDescent="0.2">
      <c r="A25" s="490" t="s">
        <v>620</v>
      </c>
      <c r="B25" s="957" t="s">
        <v>1082</v>
      </c>
      <c r="C25" s="957"/>
      <c r="D25" s="957"/>
      <c r="E25" s="501"/>
      <c r="F25" s="496"/>
    </row>
    <row r="26" spans="1:6" x14ac:dyDescent="0.2">
      <c r="A26" s="490" t="s">
        <v>620</v>
      </c>
      <c r="B26" s="1032" t="s">
        <v>655</v>
      </c>
      <c r="C26" s="1033"/>
      <c r="D26" s="1034"/>
      <c r="E26" s="502"/>
      <c r="F26" s="496"/>
    </row>
    <row r="27" spans="1:6" x14ac:dyDescent="0.2">
      <c r="A27" s="490" t="s">
        <v>620</v>
      </c>
      <c r="B27" s="1026" t="s">
        <v>448</v>
      </c>
      <c r="C27" s="1026"/>
      <c r="D27" s="1026"/>
      <c r="E27" s="502"/>
      <c r="F27" s="496"/>
    </row>
    <row r="28" spans="1:6" x14ac:dyDescent="0.2">
      <c r="A28" s="490" t="s">
        <v>620</v>
      </c>
      <c r="B28" s="1026" t="s">
        <v>449</v>
      </c>
      <c r="C28" s="1026"/>
      <c r="D28" s="1026"/>
      <c r="E28" s="502"/>
    </row>
    <row r="29" spans="1:6" x14ac:dyDescent="0.2">
      <c r="A29" s="490" t="s">
        <v>620</v>
      </c>
      <c r="B29" s="503" t="s">
        <v>656</v>
      </c>
      <c r="C29" s="497"/>
      <c r="D29" s="497"/>
      <c r="E29" s="504"/>
    </row>
    <row r="30" spans="1:6" x14ac:dyDescent="0.2">
      <c r="A30" s="490" t="s">
        <v>620</v>
      </c>
      <c r="B30" s="1024" t="s">
        <v>657</v>
      </c>
      <c r="C30" s="950"/>
      <c r="D30" s="497"/>
      <c r="E30" s="504"/>
    </row>
    <row r="31" spans="1:6" x14ac:dyDescent="0.2">
      <c r="A31" s="490" t="s">
        <v>620</v>
      </c>
      <c r="B31" s="1024" t="s">
        <v>658</v>
      </c>
      <c r="C31" s="950"/>
      <c r="D31" s="497"/>
      <c r="E31" s="504"/>
    </row>
    <row r="32" spans="1:6" x14ac:dyDescent="0.2">
      <c r="B32" s="505"/>
      <c r="C32" s="505"/>
      <c r="D32" s="505"/>
    </row>
    <row r="33" spans="1:6" ht="15.75" x14ac:dyDescent="0.25">
      <c r="A33" s="506"/>
      <c r="B33" s="489" t="s">
        <v>382</v>
      </c>
    </row>
    <row r="34" spans="1:6" x14ac:dyDescent="0.2">
      <c r="A34" s="490" t="s">
        <v>618</v>
      </c>
      <c r="B34" s="507" t="s">
        <v>706</v>
      </c>
    </row>
    <row r="35" spans="1:6" ht="25.5" customHeight="1" x14ac:dyDescent="0.2">
      <c r="A35" s="490" t="s">
        <v>618</v>
      </c>
      <c r="B35" s="975" t="s">
        <v>383</v>
      </c>
      <c r="C35" s="975"/>
      <c r="D35" s="500" t="s">
        <v>971</v>
      </c>
      <c r="F35" s="496"/>
    </row>
    <row r="36" spans="1:6" ht="24.75" customHeight="1" x14ac:dyDescent="0.2">
      <c r="A36" s="490" t="s">
        <v>618</v>
      </c>
      <c r="B36" s="974" t="s">
        <v>450</v>
      </c>
      <c r="C36" s="975"/>
      <c r="D36" s="499"/>
      <c r="F36" s="496"/>
    </row>
    <row r="37" spans="1:6" ht="12.75" customHeight="1" x14ac:dyDescent="0.2">
      <c r="A37" s="490" t="s">
        <v>618</v>
      </c>
      <c r="B37" s="975" t="s">
        <v>451</v>
      </c>
      <c r="C37" s="975"/>
      <c r="D37" s="499"/>
      <c r="F37" s="496"/>
    </row>
    <row r="39" spans="1:6" ht="29.25" customHeight="1" x14ac:dyDescent="0.2">
      <c r="A39" s="490" t="s">
        <v>621</v>
      </c>
      <c r="B39" s="1025" t="s">
        <v>922</v>
      </c>
      <c r="C39" s="1025"/>
      <c r="D39" s="1025"/>
      <c r="E39" s="1025"/>
      <c r="F39" s="1019"/>
    </row>
    <row r="40" spans="1:6" x14ac:dyDescent="0.2">
      <c r="A40" s="490" t="s">
        <v>621</v>
      </c>
      <c r="B40" s="975" t="s">
        <v>452</v>
      </c>
      <c r="C40" s="975"/>
      <c r="D40" s="499"/>
      <c r="F40" s="496"/>
    </row>
    <row r="41" spans="1:6" x14ac:dyDescent="0.2">
      <c r="A41" s="490" t="s">
        <v>621</v>
      </c>
      <c r="B41" s="974" t="s">
        <v>453</v>
      </c>
      <c r="C41" s="975"/>
      <c r="D41" s="499"/>
      <c r="F41" s="496"/>
    </row>
    <row r="42" spans="1:6" ht="12.75" customHeight="1" x14ac:dyDescent="0.2">
      <c r="A42" s="490" t="s">
        <v>621</v>
      </c>
      <c r="B42" s="975" t="s">
        <v>454</v>
      </c>
      <c r="C42" s="975"/>
      <c r="D42" s="500" t="s">
        <v>971</v>
      </c>
      <c r="F42" s="496"/>
    </row>
    <row r="44" spans="1:6" ht="54.75" customHeight="1" x14ac:dyDescent="0.2">
      <c r="A44" s="490" t="s">
        <v>622</v>
      </c>
      <c r="B44" s="1017" t="s">
        <v>588</v>
      </c>
      <c r="C44" s="1018"/>
      <c r="D44" s="1018"/>
      <c r="E44" s="1018"/>
      <c r="F44" s="1019"/>
    </row>
    <row r="45" spans="1:6" ht="24" x14ac:dyDescent="0.2">
      <c r="A45" s="490" t="s">
        <v>622</v>
      </c>
      <c r="B45" s="508"/>
      <c r="C45" s="509" t="s">
        <v>923</v>
      </c>
      <c r="D45" s="510" t="s">
        <v>924</v>
      </c>
      <c r="E45" s="511"/>
      <c r="F45" s="504"/>
    </row>
    <row r="46" spans="1:6" x14ac:dyDescent="0.2">
      <c r="A46" s="490" t="s">
        <v>622</v>
      </c>
      <c r="B46" s="512" t="s">
        <v>925</v>
      </c>
      <c r="C46" s="500" t="s">
        <v>1050</v>
      </c>
      <c r="D46" s="513" t="s">
        <v>1050</v>
      </c>
      <c r="F46" s="504"/>
    </row>
    <row r="47" spans="1:6" x14ac:dyDescent="0.2">
      <c r="A47" s="490" t="s">
        <v>622</v>
      </c>
      <c r="B47" s="512" t="s">
        <v>926</v>
      </c>
      <c r="C47" s="500" t="s">
        <v>1050</v>
      </c>
      <c r="D47" s="513" t="s">
        <v>1050</v>
      </c>
      <c r="F47" s="504"/>
    </row>
    <row r="48" spans="1:6" x14ac:dyDescent="0.2">
      <c r="A48" s="490" t="s">
        <v>622</v>
      </c>
      <c r="B48" s="512" t="s">
        <v>927</v>
      </c>
      <c r="C48" s="500" t="s">
        <v>1050</v>
      </c>
      <c r="D48" s="513" t="s">
        <v>1050</v>
      </c>
      <c r="F48" s="504"/>
    </row>
    <row r="49" spans="1:6" x14ac:dyDescent="0.2">
      <c r="A49" s="490" t="s">
        <v>622</v>
      </c>
      <c r="B49" s="512" t="s">
        <v>928</v>
      </c>
      <c r="C49" s="500" t="s">
        <v>1050</v>
      </c>
      <c r="D49" s="513" t="s">
        <v>1050</v>
      </c>
      <c r="F49" s="504"/>
    </row>
    <row r="50" spans="1:6" ht="25.5" x14ac:dyDescent="0.2">
      <c r="A50" s="490" t="s">
        <v>622</v>
      </c>
      <c r="B50" s="514" t="s">
        <v>707</v>
      </c>
      <c r="C50" s="500" t="s">
        <v>1050</v>
      </c>
      <c r="D50" s="513" t="s">
        <v>1050</v>
      </c>
      <c r="F50" s="504"/>
    </row>
    <row r="51" spans="1:6" x14ac:dyDescent="0.2">
      <c r="A51" s="490" t="s">
        <v>622</v>
      </c>
      <c r="B51" s="512" t="s">
        <v>929</v>
      </c>
      <c r="C51" s="500" t="s">
        <v>1050</v>
      </c>
      <c r="D51" s="513" t="s">
        <v>1050</v>
      </c>
      <c r="F51" s="504"/>
    </row>
    <row r="52" spans="1:6" x14ac:dyDescent="0.2">
      <c r="A52" s="490" t="s">
        <v>622</v>
      </c>
      <c r="B52" s="512" t="s">
        <v>930</v>
      </c>
      <c r="C52" s="500" t="s">
        <v>1050</v>
      </c>
      <c r="D52" s="513" t="s">
        <v>1050</v>
      </c>
      <c r="F52" s="504"/>
    </row>
    <row r="53" spans="1:6" x14ac:dyDescent="0.2">
      <c r="A53" s="490" t="s">
        <v>622</v>
      </c>
      <c r="B53" s="512" t="s">
        <v>931</v>
      </c>
      <c r="C53" s="500" t="s">
        <v>1050</v>
      </c>
      <c r="D53" s="513" t="s">
        <v>1050</v>
      </c>
      <c r="F53" s="504"/>
    </row>
    <row r="54" spans="1:6" ht="13.5" thickBot="1" x14ac:dyDescent="0.25">
      <c r="A54" s="490" t="s">
        <v>622</v>
      </c>
      <c r="B54" s="515" t="s">
        <v>932</v>
      </c>
      <c r="C54" s="500" t="s">
        <v>1050</v>
      </c>
      <c r="D54" s="513" t="s">
        <v>1050</v>
      </c>
      <c r="F54" s="504"/>
    </row>
    <row r="55" spans="1:6" ht="13.5" thickBot="1" x14ac:dyDescent="0.25">
      <c r="A55" s="490" t="s">
        <v>622</v>
      </c>
      <c r="B55" s="516" t="s">
        <v>375</v>
      </c>
      <c r="C55" s="500" t="s">
        <v>1050</v>
      </c>
      <c r="D55" s="513" t="s">
        <v>1050</v>
      </c>
      <c r="F55" s="504"/>
    </row>
    <row r="56" spans="1:6" ht="13.5" thickBot="1" x14ac:dyDescent="0.25">
      <c r="A56" s="490" t="s">
        <v>622</v>
      </c>
      <c r="B56" s="516" t="s">
        <v>376</v>
      </c>
      <c r="C56" s="500" t="s">
        <v>1050</v>
      </c>
      <c r="D56" s="513" t="s">
        <v>1050</v>
      </c>
      <c r="F56" s="504"/>
    </row>
    <row r="57" spans="1:6" x14ac:dyDescent="0.2">
      <c r="A57" s="490" t="s">
        <v>622</v>
      </c>
      <c r="B57" s="517" t="s">
        <v>589</v>
      </c>
      <c r="C57" s="500" t="s">
        <v>1050</v>
      </c>
      <c r="D57" s="513" t="s">
        <v>1050</v>
      </c>
      <c r="F57" s="504"/>
    </row>
    <row r="59" spans="1:6" ht="15.75" x14ac:dyDescent="0.2">
      <c r="B59" s="518" t="s">
        <v>933</v>
      </c>
    </row>
    <row r="60" spans="1:6" ht="38.25" customHeight="1" x14ac:dyDescent="0.2">
      <c r="A60" s="490" t="s">
        <v>623</v>
      </c>
      <c r="B60" s="1020" t="s">
        <v>615</v>
      </c>
      <c r="C60" s="1021"/>
      <c r="D60" s="1021"/>
      <c r="E60" s="1021"/>
      <c r="F60" s="1019"/>
    </row>
    <row r="61" spans="1:6" x14ac:dyDescent="0.2">
      <c r="A61" s="490" t="s">
        <v>623</v>
      </c>
      <c r="B61" s="1022" t="s">
        <v>616</v>
      </c>
      <c r="C61" s="1023"/>
      <c r="D61" s="1023"/>
      <c r="E61" s="519" t="s">
        <v>1050</v>
      </c>
      <c r="F61" s="496"/>
    </row>
    <row r="62" spans="1:6" x14ac:dyDescent="0.2">
      <c r="A62" s="490" t="s">
        <v>623</v>
      </c>
      <c r="B62" s="949" t="s">
        <v>484</v>
      </c>
      <c r="C62" s="975"/>
      <c r="D62" s="975"/>
      <c r="E62" s="520"/>
      <c r="F62" s="496"/>
    </row>
    <row r="63" spans="1:6" x14ac:dyDescent="0.2">
      <c r="A63" s="490" t="s">
        <v>623</v>
      </c>
      <c r="B63" s="949" t="s">
        <v>486</v>
      </c>
      <c r="C63" s="949"/>
      <c r="D63" s="949"/>
      <c r="E63" s="519" t="s">
        <v>1050</v>
      </c>
      <c r="F63" s="496"/>
    </row>
    <row r="64" spans="1:6" x14ac:dyDescent="0.2">
      <c r="A64" s="490" t="s">
        <v>623</v>
      </c>
      <c r="B64" s="949" t="s">
        <v>485</v>
      </c>
      <c r="C64" s="949"/>
      <c r="D64" s="949"/>
      <c r="E64" s="519" t="s">
        <v>1050</v>
      </c>
      <c r="F64" s="496"/>
    </row>
    <row r="65" spans="1:6" x14ac:dyDescent="0.2">
      <c r="A65" s="490" t="s">
        <v>623</v>
      </c>
      <c r="B65" s="1011" t="s">
        <v>617</v>
      </c>
      <c r="C65" s="1012"/>
      <c r="D65" s="1012"/>
      <c r="E65" s="521" t="s">
        <v>1050</v>
      </c>
      <c r="F65" s="496"/>
    </row>
    <row r="66" spans="1:6" x14ac:dyDescent="0.2">
      <c r="B66" s="956"/>
      <c r="C66" s="957"/>
      <c r="D66" s="957"/>
      <c r="E66" s="522"/>
    </row>
    <row r="67" spans="1:6" x14ac:dyDescent="0.2">
      <c r="B67" s="505"/>
      <c r="C67" s="505"/>
      <c r="D67" s="505"/>
    </row>
    <row r="68" spans="1:6" ht="28.5" customHeight="1" x14ac:dyDescent="0.2">
      <c r="A68" s="490" t="s">
        <v>624</v>
      </c>
      <c r="B68" s="1013" t="s">
        <v>934</v>
      </c>
      <c r="C68" s="1013"/>
      <c r="D68" s="1013"/>
      <c r="E68" s="1013"/>
      <c r="F68" s="1014"/>
    </row>
    <row r="69" spans="1:6" ht="25.5" x14ac:dyDescent="0.2">
      <c r="A69" s="490" t="s">
        <v>624</v>
      </c>
      <c r="B69" s="523"/>
      <c r="C69" s="519" t="s">
        <v>935</v>
      </c>
      <c r="D69" s="519" t="s">
        <v>936</v>
      </c>
      <c r="E69" s="519" t="s">
        <v>937</v>
      </c>
      <c r="F69" s="519" t="s">
        <v>938</v>
      </c>
    </row>
    <row r="70" spans="1:6" ht="15" x14ac:dyDescent="0.2">
      <c r="A70" s="490" t="s">
        <v>624</v>
      </c>
      <c r="B70" s="524" t="s">
        <v>939</v>
      </c>
      <c r="C70" s="525"/>
      <c r="D70" s="525"/>
      <c r="E70" s="525"/>
      <c r="F70" s="526"/>
    </row>
    <row r="71" spans="1:6" ht="25.5" x14ac:dyDescent="0.2">
      <c r="A71" s="490" t="s">
        <v>624</v>
      </c>
      <c r="B71" s="527" t="s">
        <v>659</v>
      </c>
      <c r="C71" s="499"/>
      <c r="D71" s="500"/>
      <c r="E71" s="499"/>
      <c r="F71" s="500" t="s">
        <v>971</v>
      </c>
    </row>
    <row r="72" spans="1:6" x14ac:dyDescent="0.2">
      <c r="A72" s="490" t="s">
        <v>624</v>
      </c>
      <c r="B72" s="528" t="s">
        <v>940</v>
      </c>
      <c r="C72" s="499"/>
      <c r="D72" s="499"/>
      <c r="E72" s="499"/>
      <c r="F72" s="500" t="s">
        <v>971</v>
      </c>
    </row>
    <row r="73" spans="1:6" x14ac:dyDescent="0.2">
      <c r="A73" s="490" t="s">
        <v>624</v>
      </c>
      <c r="B73" s="529" t="s">
        <v>660</v>
      </c>
      <c r="C73" s="500" t="s">
        <v>971</v>
      </c>
      <c r="D73" s="499"/>
      <c r="E73" s="499"/>
      <c r="F73" s="499"/>
    </row>
    <row r="74" spans="1:6" x14ac:dyDescent="0.2">
      <c r="A74" s="490" t="s">
        <v>624</v>
      </c>
      <c r="B74" s="528" t="s">
        <v>942</v>
      </c>
      <c r="C74" s="499"/>
      <c r="D74" s="499"/>
      <c r="E74" s="499"/>
      <c r="F74" s="500" t="s">
        <v>971</v>
      </c>
    </row>
    <row r="75" spans="1:6" x14ac:dyDescent="0.2">
      <c r="A75" s="490" t="s">
        <v>624</v>
      </c>
      <c r="B75" s="530" t="s">
        <v>661</v>
      </c>
      <c r="C75" s="499"/>
      <c r="D75" s="500" t="s">
        <v>971</v>
      </c>
      <c r="E75" s="499"/>
      <c r="F75" s="499"/>
    </row>
    <row r="76" spans="1:6" x14ac:dyDescent="0.2">
      <c r="A76" s="490" t="s">
        <v>624</v>
      </c>
      <c r="B76" s="528" t="s">
        <v>941</v>
      </c>
      <c r="C76" s="499"/>
      <c r="D76" s="499"/>
      <c r="E76" s="500" t="s">
        <v>971</v>
      </c>
      <c r="F76" s="499"/>
    </row>
    <row r="77" spans="1:6" ht="15" x14ac:dyDescent="0.2">
      <c r="A77" s="490" t="s">
        <v>624</v>
      </c>
      <c r="B77" s="524" t="s">
        <v>943</v>
      </c>
      <c r="C77" s="525"/>
      <c r="D77" s="525"/>
      <c r="E77" s="525"/>
      <c r="F77" s="526"/>
    </row>
    <row r="78" spans="1:6" x14ac:dyDescent="0.2">
      <c r="A78" s="490" t="s">
        <v>624</v>
      </c>
      <c r="B78" s="528" t="s">
        <v>944</v>
      </c>
      <c r="C78" s="499"/>
      <c r="D78" s="499"/>
      <c r="E78" s="499"/>
      <c r="F78" s="500" t="s">
        <v>971</v>
      </c>
    </row>
    <row r="79" spans="1:6" x14ac:dyDescent="0.2">
      <c r="A79" s="490" t="s">
        <v>624</v>
      </c>
      <c r="B79" s="528" t="s">
        <v>945</v>
      </c>
      <c r="C79" s="499"/>
      <c r="D79" s="499"/>
      <c r="E79" s="499"/>
      <c r="F79" s="500" t="s">
        <v>971</v>
      </c>
    </row>
    <row r="80" spans="1:6" x14ac:dyDescent="0.2">
      <c r="A80" s="490" t="s">
        <v>624</v>
      </c>
      <c r="B80" s="528" t="s">
        <v>946</v>
      </c>
      <c r="C80" s="499"/>
      <c r="D80" s="499"/>
      <c r="E80" s="499"/>
      <c r="F80" s="500" t="s">
        <v>971</v>
      </c>
    </row>
    <row r="81" spans="1:8" x14ac:dyDescent="0.2">
      <c r="A81" s="490" t="s">
        <v>624</v>
      </c>
      <c r="B81" s="528" t="s">
        <v>947</v>
      </c>
      <c r="C81" s="499"/>
      <c r="D81" s="500" t="s">
        <v>971</v>
      </c>
      <c r="E81" s="499"/>
      <c r="F81" s="499"/>
    </row>
    <row r="82" spans="1:8" x14ac:dyDescent="0.2">
      <c r="A82" s="490" t="s">
        <v>624</v>
      </c>
      <c r="B82" s="530" t="s">
        <v>662</v>
      </c>
      <c r="C82" s="499"/>
      <c r="D82" s="499"/>
      <c r="E82" s="499"/>
      <c r="F82" s="500" t="s">
        <v>971</v>
      </c>
    </row>
    <row r="83" spans="1:8" x14ac:dyDescent="0.2">
      <c r="A83" s="490" t="s">
        <v>624</v>
      </c>
      <c r="B83" s="528" t="s">
        <v>948</v>
      </c>
      <c r="C83" s="499"/>
      <c r="D83" s="499"/>
      <c r="E83" s="499"/>
      <c r="F83" s="500" t="s">
        <v>971</v>
      </c>
    </row>
    <row r="84" spans="1:8" x14ac:dyDescent="0.2">
      <c r="A84" s="490" t="s">
        <v>624</v>
      </c>
      <c r="B84" s="528" t="s">
        <v>949</v>
      </c>
      <c r="C84" s="499"/>
      <c r="D84" s="499"/>
      <c r="E84" s="499"/>
      <c r="F84" s="500" t="s">
        <v>971</v>
      </c>
    </row>
    <row r="85" spans="1:8" x14ac:dyDescent="0.2">
      <c r="A85" s="490" t="s">
        <v>624</v>
      </c>
      <c r="B85" s="528" t="s">
        <v>950</v>
      </c>
      <c r="C85" s="499"/>
      <c r="D85" s="499"/>
      <c r="E85" s="499"/>
      <c r="F85" s="500" t="s">
        <v>971</v>
      </c>
    </row>
    <row r="86" spans="1:8" ht="25.5" x14ac:dyDescent="0.2">
      <c r="A86" s="490" t="s">
        <v>624</v>
      </c>
      <c r="B86" s="531" t="s">
        <v>951</v>
      </c>
      <c r="C86" s="499"/>
      <c r="D86" s="499"/>
      <c r="E86" s="499"/>
      <c r="F86" s="500" t="s">
        <v>971</v>
      </c>
    </row>
    <row r="87" spans="1:8" x14ac:dyDescent="0.2">
      <c r="A87" s="490" t="s">
        <v>624</v>
      </c>
      <c r="B87" s="530" t="s">
        <v>663</v>
      </c>
      <c r="C87" s="499"/>
      <c r="D87" s="499"/>
      <c r="E87" s="499"/>
      <c r="F87" s="500" t="s">
        <v>971</v>
      </c>
    </row>
    <row r="88" spans="1:8" x14ac:dyDescent="0.2">
      <c r="A88" s="490" t="s">
        <v>624</v>
      </c>
      <c r="B88" s="528" t="s">
        <v>953</v>
      </c>
      <c r="C88" s="499"/>
      <c r="D88" s="499"/>
      <c r="E88" s="499"/>
      <c r="F88" s="500" t="s">
        <v>971</v>
      </c>
    </row>
    <row r="89" spans="1:8" x14ac:dyDescent="0.2">
      <c r="A89" s="490" t="s">
        <v>624</v>
      </c>
      <c r="B89" s="528" t="s">
        <v>954</v>
      </c>
      <c r="C89" s="499"/>
      <c r="D89" s="500" t="s">
        <v>971</v>
      </c>
      <c r="E89" s="499"/>
      <c r="F89" s="499"/>
    </row>
    <row r="90" spans="1:8" x14ac:dyDescent="0.2">
      <c r="A90" s="490" t="s">
        <v>624</v>
      </c>
      <c r="B90" s="528" t="s">
        <v>664</v>
      </c>
      <c r="C90" s="499"/>
      <c r="D90" s="500" t="s">
        <v>971</v>
      </c>
      <c r="E90" s="499"/>
      <c r="F90" s="499"/>
    </row>
    <row r="92" spans="1:8" ht="15.75" x14ac:dyDescent="0.25">
      <c r="B92" s="489" t="s">
        <v>955</v>
      </c>
    </row>
    <row r="93" spans="1:8" x14ac:dyDescent="0.2">
      <c r="A93" s="490" t="s">
        <v>625</v>
      </c>
      <c r="B93" s="532" t="s">
        <v>641</v>
      </c>
      <c r="C93" s="533"/>
      <c r="D93" s="533"/>
      <c r="E93" s="533"/>
      <c r="F93" s="533"/>
      <c r="G93" s="533"/>
      <c r="H93" s="534"/>
    </row>
    <row r="94" spans="1:8" x14ac:dyDescent="0.2">
      <c r="A94" s="490"/>
      <c r="B94" s="1015"/>
      <c r="C94" s="1016"/>
      <c r="D94" s="1016"/>
      <c r="E94" s="499" t="s">
        <v>507</v>
      </c>
      <c r="F94" s="499" t="s">
        <v>508</v>
      </c>
      <c r="G94" s="533"/>
      <c r="H94" s="534"/>
    </row>
    <row r="95" spans="1:8" ht="39.75" customHeight="1" x14ac:dyDescent="0.2">
      <c r="A95" s="490" t="s">
        <v>642</v>
      </c>
      <c r="B95" s="1002" t="s">
        <v>416</v>
      </c>
      <c r="C95" s="982"/>
      <c r="D95" s="1003"/>
      <c r="E95" s="535"/>
      <c r="F95" s="536" t="s">
        <v>971</v>
      </c>
      <c r="G95" s="533"/>
      <c r="H95" s="533"/>
    </row>
    <row r="96" spans="1:8" ht="26.25" customHeight="1" x14ac:dyDescent="0.2">
      <c r="A96" s="490" t="s">
        <v>642</v>
      </c>
      <c r="B96" s="1004" t="s">
        <v>1072</v>
      </c>
      <c r="C96" s="1005"/>
      <c r="D96" s="1005"/>
      <c r="E96" s="1005"/>
      <c r="F96" s="1006"/>
      <c r="G96" s="537"/>
      <c r="H96" s="537"/>
    </row>
    <row r="97" spans="1:8" ht="12.75" customHeight="1" x14ac:dyDescent="0.2">
      <c r="A97" s="490" t="s">
        <v>642</v>
      </c>
      <c r="B97" s="538"/>
      <c r="C97" s="1007" t="s">
        <v>899</v>
      </c>
      <c r="D97" s="1008"/>
      <c r="E97" s="1008"/>
      <c r="F97" s="1009"/>
      <c r="G97" s="983"/>
      <c r="H97" s="537"/>
    </row>
    <row r="98" spans="1:8" ht="24" customHeight="1" x14ac:dyDescent="0.2">
      <c r="A98" s="490" t="s">
        <v>642</v>
      </c>
      <c r="B98" s="539"/>
      <c r="C98" s="540" t="s">
        <v>452</v>
      </c>
      <c r="D98" s="540" t="s">
        <v>453</v>
      </c>
      <c r="E98" s="540" t="s">
        <v>915</v>
      </c>
      <c r="F98" s="541" t="s">
        <v>916</v>
      </c>
      <c r="G98" s="542" t="s">
        <v>900</v>
      </c>
      <c r="H98" s="537"/>
    </row>
    <row r="99" spans="1:8" ht="12.75" customHeight="1" x14ac:dyDescent="0.2">
      <c r="A99" s="490" t="s">
        <v>642</v>
      </c>
      <c r="B99" s="543" t="s">
        <v>730</v>
      </c>
      <c r="C99" s="544"/>
      <c r="D99" s="544"/>
      <c r="E99" s="544"/>
      <c r="F99" s="544"/>
      <c r="G99" s="545"/>
      <c r="H99" s="537"/>
    </row>
    <row r="100" spans="1:8" ht="12.75" customHeight="1" x14ac:dyDescent="0.2">
      <c r="A100" s="490" t="s">
        <v>642</v>
      </c>
      <c r="B100" s="543" t="s">
        <v>721</v>
      </c>
      <c r="C100" s="544"/>
      <c r="D100" s="544"/>
      <c r="E100" s="544"/>
      <c r="F100" s="544"/>
      <c r="G100" s="545"/>
      <c r="H100" s="537"/>
    </row>
    <row r="101" spans="1:8" ht="12.75" customHeight="1" x14ac:dyDescent="0.2">
      <c r="A101" s="490" t="s">
        <v>642</v>
      </c>
      <c r="B101" s="543" t="s">
        <v>731</v>
      </c>
      <c r="C101" s="544"/>
      <c r="D101" s="544"/>
      <c r="E101" s="544"/>
      <c r="F101" s="544"/>
      <c r="G101" s="545"/>
      <c r="H101" s="537"/>
    </row>
    <row r="102" spans="1:8" ht="25.5" x14ac:dyDescent="0.2">
      <c r="A102" s="490" t="s">
        <v>642</v>
      </c>
      <c r="B102" s="546" t="s">
        <v>732</v>
      </c>
      <c r="C102" s="544"/>
      <c r="D102" s="544"/>
      <c r="E102" s="544"/>
      <c r="F102" s="544"/>
      <c r="G102" s="545"/>
      <c r="H102" s="537"/>
    </row>
    <row r="103" spans="1:8" x14ac:dyDescent="0.2">
      <c r="A103" s="490" t="s">
        <v>642</v>
      </c>
      <c r="B103" s="547" t="s">
        <v>722</v>
      </c>
      <c r="C103" s="544"/>
      <c r="D103" s="544"/>
      <c r="E103" s="544"/>
      <c r="F103" s="544"/>
      <c r="G103" s="545"/>
      <c r="H103" s="537"/>
    </row>
    <row r="104" spans="1:8" ht="12.75" customHeight="1" x14ac:dyDescent="0.2">
      <c r="A104" s="490"/>
      <c r="B104" s="548"/>
      <c r="C104" s="549"/>
      <c r="D104" s="549"/>
      <c r="E104" s="549"/>
      <c r="F104" s="549"/>
      <c r="G104" s="550"/>
      <c r="H104" s="537"/>
    </row>
    <row r="105" spans="1:8" ht="39" customHeight="1" x14ac:dyDescent="0.2">
      <c r="A105" s="551" t="s">
        <v>506</v>
      </c>
      <c r="B105" s="1010" t="s">
        <v>1073</v>
      </c>
      <c r="C105" s="1010"/>
      <c r="D105" s="1010"/>
      <c r="E105" s="1010"/>
      <c r="F105" s="1010"/>
      <c r="G105" s="1010"/>
      <c r="H105" s="537"/>
    </row>
    <row r="106" spans="1:8" s="554" customFormat="1" ht="18.75" customHeight="1" x14ac:dyDescent="0.2">
      <c r="A106" s="551" t="s">
        <v>506</v>
      </c>
      <c r="B106" s="999" t="s">
        <v>723</v>
      </c>
      <c r="C106" s="999"/>
      <c r="D106" s="999"/>
      <c r="E106" s="552"/>
      <c r="F106" s="553"/>
      <c r="G106" s="550"/>
      <c r="H106" s="537"/>
    </row>
    <row r="107" spans="1:8" s="554" customFormat="1" ht="12.75" customHeight="1" x14ac:dyDescent="0.2">
      <c r="A107" s="551" t="s">
        <v>506</v>
      </c>
      <c r="B107" s="999" t="s">
        <v>733</v>
      </c>
      <c r="C107" s="999"/>
      <c r="D107" s="999"/>
      <c r="E107" s="552"/>
      <c r="F107" s="553"/>
      <c r="G107" s="550"/>
      <c r="H107" s="537"/>
    </row>
    <row r="108" spans="1:8" s="554" customFormat="1" ht="12.75" customHeight="1" x14ac:dyDescent="0.2">
      <c r="A108" s="551" t="s">
        <v>506</v>
      </c>
      <c r="B108" s="999" t="s">
        <v>724</v>
      </c>
      <c r="C108" s="999"/>
      <c r="D108" s="999"/>
      <c r="E108" s="552"/>
      <c r="F108" s="553"/>
      <c r="G108" s="550"/>
      <c r="H108" s="537"/>
    </row>
    <row r="109" spans="1:8" s="554" customFormat="1" ht="12.75" customHeight="1" x14ac:dyDescent="0.2">
      <c r="A109" s="555"/>
      <c r="B109" s="556"/>
      <c r="C109" s="553"/>
      <c r="D109" s="553"/>
      <c r="E109" s="553"/>
      <c r="F109" s="553"/>
      <c r="G109" s="550"/>
      <c r="H109" s="537"/>
    </row>
    <row r="110" spans="1:8" s="554" customFormat="1" ht="12.75" customHeight="1" thickBot="1" x14ac:dyDescent="0.25">
      <c r="A110" s="551" t="s">
        <v>471</v>
      </c>
      <c r="B110" s="999" t="s">
        <v>734</v>
      </c>
      <c r="C110" s="999"/>
      <c r="D110" s="999"/>
      <c r="E110" s="999"/>
      <c r="F110" s="999"/>
      <c r="G110" s="999"/>
      <c r="H110" s="537"/>
    </row>
    <row r="111" spans="1:8" s="554" customFormat="1" ht="12.75" customHeight="1" x14ac:dyDescent="0.2">
      <c r="A111" s="551" t="s">
        <v>471</v>
      </c>
      <c r="B111" s="557"/>
      <c r="C111" s="557"/>
      <c r="D111" s="557"/>
      <c r="E111" s="558" t="s">
        <v>100</v>
      </c>
      <c r="F111" s="559" t="s">
        <v>101</v>
      </c>
      <c r="G111" s="557"/>
      <c r="H111" s="537"/>
    </row>
    <row r="112" spans="1:8" s="554" customFormat="1" ht="13.5" customHeight="1" x14ac:dyDescent="0.2">
      <c r="A112" s="551" t="s">
        <v>471</v>
      </c>
      <c r="B112" s="557" t="s">
        <v>735</v>
      </c>
      <c r="C112" s="557"/>
      <c r="D112" s="557"/>
      <c r="E112" s="560" t="s">
        <v>1050</v>
      </c>
      <c r="F112" s="561" t="s">
        <v>1050</v>
      </c>
      <c r="G112" s="550"/>
      <c r="H112" s="537"/>
    </row>
    <row r="113" spans="1:8" s="554" customFormat="1" ht="12.75" customHeight="1" x14ac:dyDescent="0.2">
      <c r="A113" s="551" t="s">
        <v>471</v>
      </c>
      <c r="B113" s="557" t="s">
        <v>736</v>
      </c>
      <c r="C113" s="557"/>
      <c r="D113" s="557"/>
      <c r="E113" s="560" t="s">
        <v>1050</v>
      </c>
      <c r="F113" s="561" t="s">
        <v>1050</v>
      </c>
      <c r="G113" s="550"/>
      <c r="H113" s="537"/>
    </row>
    <row r="114" spans="1:8" s="554" customFormat="1" ht="15.75" customHeight="1" x14ac:dyDescent="0.2">
      <c r="A114" s="551" t="s">
        <v>471</v>
      </c>
      <c r="B114" s="562" t="s">
        <v>737</v>
      </c>
      <c r="C114" s="563"/>
      <c r="D114" s="563"/>
      <c r="E114" s="560" t="s">
        <v>1050</v>
      </c>
      <c r="F114" s="561" t="s">
        <v>1050</v>
      </c>
      <c r="G114" s="550"/>
      <c r="H114" s="537"/>
    </row>
    <row r="115" spans="1:8" s="554" customFormat="1" ht="12.75" customHeight="1" x14ac:dyDescent="0.2">
      <c r="A115" s="551" t="s">
        <v>471</v>
      </c>
      <c r="B115" s="564" t="s">
        <v>738</v>
      </c>
      <c r="C115" s="563"/>
      <c r="D115" s="563"/>
      <c r="E115" s="560" t="s">
        <v>1050</v>
      </c>
      <c r="F115" s="561" t="s">
        <v>1050</v>
      </c>
      <c r="G115" s="550"/>
      <c r="H115" s="537"/>
    </row>
    <row r="116" spans="1:8" s="554" customFormat="1" ht="28.5" customHeight="1" x14ac:dyDescent="0.2">
      <c r="A116" s="551" t="s">
        <v>471</v>
      </c>
      <c r="B116" s="565" t="s">
        <v>739</v>
      </c>
      <c r="C116" s="563"/>
      <c r="D116" s="563"/>
      <c r="E116" s="560" t="s">
        <v>1050</v>
      </c>
      <c r="F116" s="561" t="s">
        <v>1050</v>
      </c>
      <c r="G116" s="550"/>
      <c r="H116" s="537"/>
    </row>
    <row r="117" spans="1:8" s="554" customFormat="1" ht="15" customHeight="1" x14ac:dyDescent="0.2">
      <c r="A117" s="551" t="s">
        <v>471</v>
      </c>
      <c r="B117" s="564" t="s">
        <v>740</v>
      </c>
      <c r="C117" s="563"/>
      <c r="D117" s="563"/>
      <c r="E117" s="560" t="s">
        <v>1050</v>
      </c>
      <c r="F117" s="561" t="s">
        <v>1050</v>
      </c>
      <c r="G117" s="550"/>
      <c r="H117" s="537"/>
    </row>
    <row r="118" spans="1:8" s="554" customFormat="1" ht="12.75" customHeight="1" x14ac:dyDescent="0.2">
      <c r="A118" s="551" t="s">
        <v>471</v>
      </c>
      <c r="B118" s="564" t="s">
        <v>459</v>
      </c>
      <c r="C118" s="563"/>
      <c r="D118" s="563"/>
      <c r="E118" s="560" t="s">
        <v>1050</v>
      </c>
      <c r="F118" s="561" t="s">
        <v>1050</v>
      </c>
      <c r="G118" s="550"/>
      <c r="H118" s="537"/>
    </row>
    <row r="119" spans="1:8" s="554" customFormat="1" ht="12.75" customHeight="1" x14ac:dyDescent="0.2">
      <c r="A119" s="490"/>
      <c r="B119" s="548"/>
      <c r="C119" s="549"/>
      <c r="D119" s="549"/>
      <c r="E119" s="549"/>
      <c r="F119" s="549"/>
      <c r="G119" s="537"/>
      <c r="H119" s="537"/>
    </row>
    <row r="120" spans="1:8" x14ac:dyDescent="0.2">
      <c r="A120" s="490" t="s">
        <v>472</v>
      </c>
      <c r="B120" s="1000" t="s">
        <v>741</v>
      </c>
      <c r="C120" s="966"/>
      <c r="D120" s="966"/>
      <c r="E120" s="966"/>
      <c r="F120" s="966"/>
      <c r="G120" s="537"/>
      <c r="H120" s="537"/>
    </row>
    <row r="121" spans="1:8" x14ac:dyDescent="0.2">
      <c r="A121" s="490" t="s">
        <v>472</v>
      </c>
      <c r="B121" s="566"/>
      <c r="C121" s="499" t="s">
        <v>507</v>
      </c>
      <c r="D121" s="499" t="s">
        <v>508</v>
      </c>
      <c r="E121" s="493"/>
      <c r="F121" s="493"/>
      <c r="G121" s="537"/>
      <c r="H121" s="537"/>
    </row>
    <row r="122" spans="1:8" x14ac:dyDescent="0.2">
      <c r="A122" s="490"/>
      <c r="B122" s="567"/>
      <c r="C122" s="550"/>
      <c r="D122" s="537"/>
      <c r="E122" s="537"/>
      <c r="F122" s="537"/>
      <c r="G122" s="537"/>
      <c r="H122" s="537"/>
    </row>
    <row r="123" spans="1:8" x14ac:dyDescent="0.2">
      <c r="C123" s="55"/>
      <c r="D123" s="568"/>
      <c r="E123" s="504"/>
      <c r="F123" s="496"/>
      <c r="H123" s="537"/>
    </row>
    <row r="124" spans="1:8" x14ac:dyDescent="0.2">
      <c r="A124" s="490" t="s">
        <v>725</v>
      </c>
      <c r="B124" s="974" t="s">
        <v>729</v>
      </c>
      <c r="C124" s="975"/>
      <c r="D124" s="975"/>
      <c r="E124" s="569" t="s">
        <v>1050</v>
      </c>
      <c r="F124" s="496"/>
    </row>
    <row r="125" spans="1:8" ht="27" customHeight="1" x14ac:dyDescent="0.2">
      <c r="A125" s="490" t="s">
        <v>725</v>
      </c>
      <c r="B125" s="975" t="s">
        <v>728</v>
      </c>
      <c r="C125" s="975"/>
      <c r="D125" s="975"/>
      <c r="E125" s="569" t="s">
        <v>1050</v>
      </c>
      <c r="F125" s="496"/>
    </row>
    <row r="126" spans="1:8" ht="27" customHeight="1" x14ac:dyDescent="0.2">
      <c r="A126" s="490"/>
      <c r="B126" s="570"/>
      <c r="C126" s="570"/>
      <c r="D126" s="570"/>
      <c r="E126" s="571"/>
      <c r="F126" s="496"/>
    </row>
    <row r="127" spans="1:8" ht="13.5" customHeight="1" x14ac:dyDescent="0.2">
      <c r="A127" s="490" t="s">
        <v>727</v>
      </c>
      <c r="B127" s="952" t="s">
        <v>473</v>
      </c>
      <c r="C127" s="963"/>
      <c r="D127" s="963"/>
      <c r="E127" s="963"/>
      <c r="F127" s="1001"/>
    </row>
    <row r="128" spans="1:8" ht="27" customHeight="1" x14ac:dyDescent="0.2">
      <c r="A128" s="490" t="s">
        <v>727</v>
      </c>
      <c r="B128" s="989"/>
      <c r="C128" s="990"/>
      <c r="D128" s="990"/>
      <c r="E128" s="990"/>
      <c r="F128" s="991"/>
    </row>
    <row r="129" spans="1:11" x14ac:dyDescent="0.2">
      <c r="A129" s="490"/>
      <c r="B129" s="572"/>
      <c r="C129" s="572"/>
      <c r="D129" s="572"/>
      <c r="E129" s="571"/>
      <c r="F129" s="496"/>
    </row>
    <row r="130" spans="1:11" ht="15.75" customHeight="1" x14ac:dyDescent="0.2">
      <c r="A130" s="573" t="s">
        <v>742</v>
      </c>
      <c r="B130" s="992" t="s">
        <v>6</v>
      </c>
      <c r="C130" s="993"/>
      <c r="D130" s="993"/>
      <c r="E130" s="993"/>
      <c r="F130" s="993"/>
      <c r="G130" s="537"/>
    </row>
    <row r="131" spans="1:11" ht="17.25" customHeight="1" x14ac:dyDescent="0.2">
      <c r="A131" s="573" t="s">
        <v>742</v>
      </c>
      <c r="B131" s="574" t="s">
        <v>7</v>
      </c>
      <c r="C131" s="575"/>
      <c r="D131" s="546"/>
      <c r="E131" s="546"/>
      <c r="F131" s="534"/>
      <c r="G131" s="537"/>
      <c r="H131" s="537"/>
    </row>
    <row r="132" spans="1:11" x14ac:dyDescent="0.2">
      <c r="A132" s="573" t="s">
        <v>742</v>
      </c>
      <c r="B132" s="574" t="s">
        <v>640</v>
      </c>
      <c r="C132" s="575"/>
      <c r="D132" s="546"/>
      <c r="E132" s="546"/>
      <c r="F132" s="534"/>
      <c r="H132" s="537"/>
    </row>
    <row r="133" spans="1:11" x14ac:dyDescent="0.2">
      <c r="A133" s="573" t="s">
        <v>742</v>
      </c>
      <c r="B133" s="574" t="s">
        <v>726</v>
      </c>
      <c r="C133" s="575"/>
      <c r="D133" s="546"/>
      <c r="E133" s="546"/>
      <c r="F133" s="534"/>
    </row>
    <row r="134" spans="1:11" x14ac:dyDescent="0.2">
      <c r="A134" s="573" t="s">
        <v>742</v>
      </c>
      <c r="B134" s="574" t="s">
        <v>8</v>
      </c>
      <c r="C134" s="575"/>
      <c r="D134" s="546"/>
      <c r="E134" s="546"/>
      <c r="F134" s="534"/>
    </row>
    <row r="135" spans="1:11" x14ac:dyDescent="0.2">
      <c r="A135" s="573" t="s">
        <v>742</v>
      </c>
      <c r="B135" s="576" t="s">
        <v>9</v>
      </c>
      <c r="C135" s="552" t="s">
        <v>971</v>
      </c>
      <c r="D135" s="570"/>
      <c r="E135" s="571"/>
      <c r="F135" s="496"/>
    </row>
    <row r="136" spans="1:11" x14ac:dyDescent="0.2">
      <c r="A136" s="573" t="s">
        <v>742</v>
      </c>
      <c r="B136" s="574" t="s">
        <v>10</v>
      </c>
      <c r="C136" s="577"/>
    </row>
    <row r="137" spans="1:11" x14ac:dyDescent="0.2">
      <c r="A137" s="573" t="s">
        <v>742</v>
      </c>
      <c r="B137" s="574" t="s">
        <v>11</v>
      </c>
      <c r="C137" s="994"/>
      <c r="D137" s="995"/>
      <c r="E137" s="996"/>
    </row>
    <row r="138" spans="1:11" x14ac:dyDescent="0.2">
      <c r="A138" s="490"/>
      <c r="B138" s="570"/>
      <c r="C138" s="570"/>
      <c r="D138" s="570"/>
      <c r="E138" s="571"/>
      <c r="F138" s="496"/>
    </row>
    <row r="139" spans="1:11" ht="15.75" x14ac:dyDescent="0.25">
      <c r="B139" s="489" t="s">
        <v>956</v>
      </c>
      <c r="C139" s="55"/>
      <c r="D139" s="578"/>
      <c r="F139" s="496"/>
    </row>
    <row r="140" spans="1:11" ht="39" customHeight="1" x14ac:dyDescent="0.2">
      <c r="B140" s="984" t="s">
        <v>1083</v>
      </c>
      <c r="C140" s="985"/>
      <c r="D140" s="985"/>
      <c r="E140" s="985"/>
      <c r="F140" s="985"/>
    </row>
    <row r="141" spans="1:11" ht="41.25" customHeight="1" x14ac:dyDescent="0.25">
      <c r="B141" s="489"/>
      <c r="C141" s="55"/>
      <c r="D141" s="578"/>
      <c r="F141" s="496"/>
    </row>
    <row r="142" spans="1:11" ht="98.25" customHeight="1" x14ac:dyDescent="0.2">
      <c r="A142" s="490" t="s">
        <v>626</v>
      </c>
      <c r="B142" s="997" t="s">
        <v>1084</v>
      </c>
      <c r="C142" s="998"/>
      <c r="D142" s="998"/>
      <c r="E142" s="998"/>
      <c r="F142" s="998"/>
      <c r="H142" s="579"/>
      <c r="I142" s="505"/>
      <c r="J142" s="505"/>
      <c r="K142" s="505"/>
    </row>
    <row r="143" spans="1:11" ht="13.5" customHeight="1" x14ac:dyDescent="0.2">
      <c r="A143" s="490"/>
      <c r="B143" s="580"/>
      <c r="C143" s="581"/>
      <c r="D143" s="581"/>
      <c r="E143" s="581"/>
      <c r="F143" s="581"/>
      <c r="H143" s="582"/>
    </row>
    <row r="144" spans="1:11" x14ac:dyDescent="0.2">
      <c r="A144" s="490" t="s">
        <v>626</v>
      </c>
      <c r="B144" s="583" t="s">
        <v>957</v>
      </c>
      <c r="C144" s="584"/>
      <c r="D144" s="974" t="s">
        <v>958</v>
      </c>
      <c r="E144" s="949"/>
      <c r="F144" s="585"/>
    </row>
    <row r="145" spans="1:8" x14ac:dyDescent="0.2">
      <c r="A145" s="490" t="s">
        <v>626</v>
      </c>
      <c r="B145" s="583" t="s">
        <v>959</v>
      </c>
      <c r="C145" s="584"/>
      <c r="D145" s="974" t="s">
        <v>268</v>
      </c>
      <c r="E145" s="949"/>
      <c r="F145" s="585"/>
    </row>
    <row r="146" spans="1:8" x14ac:dyDescent="0.2">
      <c r="A146" s="490"/>
      <c r="B146" s="580"/>
      <c r="C146" s="581"/>
      <c r="D146" s="581"/>
      <c r="E146" s="581"/>
      <c r="F146" s="581"/>
    </row>
    <row r="147" spans="1:8" x14ac:dyDescent="0.2">
      <c r="A147" s="490" t="s">
        <v>626</v>
      </c>
      <c r="B147" s="586"/>
      <c r="C147" s="587" t="s">
        <v>269</v>
      </c>
      <c r="D147" s="587" t="s">
        <v>270</v>
      </c>
      <c r="E147" s="588" t="s">
        <v>986</v>
      </c>
    </row>
    <row r="148" spans="1:8" x14ac:dyDescent="0.2">
      <c r="A148" s="490" t="s">
        <v>626</v>
      </c>
      <c r="B148" s="589" t="s">
        <v>460</v>
      </c>
      <c r="C148" s="353"/>
      <c r="D148" s="353"/>
    </row>
    <row r="149" spans="1:8" x14ac:dyDescent="0.2">
      <c r="A149" s="490" t="s">
        <v>626</v>
      </c>
      <c r="B149" s="502" t="s">
        <v>417</v>
      </c>
      <c r="C149" s="353"/>
      <c r="D149" s="353"/>
    </row>
    <row r="150" spans="1:8" x14ac:dyDescent="0.2">
      <c r="A150" s="490"/>
      <c r="B150" s="589" t="s">
        <v>461</v>
      </c>
      <c r="C150" s="353"/>
      <c r="D150" s="353"/>
    </row>
    <row r="151" spans="1:8" x14ac:dyDescent="0.2">
      <c r="A151" s="490"/>
      <c r="B151" s="589" t="s">
        <v>462</v>
      </c>
      <c r="C151" s="353"/>
      <c r="D151" s="353"/>
    </row>
    <row r="152" spans="1:8" x14ac:dyDescent="0.2">
      <c r="A152" s="490" t="s">
        <v>626</v>
      </c>
      <c r="B152" s="502" t="s">
        <v>271</v>
      </c>
      <c r="C152" s="353"/>
      <c r="D152" s="353"/>
    </row>
    <row r="153" spans="1:8" x14ac:dyDescent="0.2">
      <c r="A153" s="490" t="s">
        <v>626</v>
      </c>
      <c r="B153" s="502" t="s">
        <v>273</v>
      </c>
      <c r="C153" s="353"/>
      <c r="D153" s="353"/>
    </row>
    <row r="154" spans="1:8" x14ac:dyDescent="0.2">
      <c r="A154" s="490" t="s">
        <v>626</v>
      </c>
      <c r="B154" s="502" t="s">
        <v>272</v>
      </c>
      <c r="C154" s="353"/>
      <c r="D154" s="353"/>
    </row>
    <row r="155" spans="1:8" x14ac:dyDescent="0.2">
      <c r="A155" s="490" t="s">
        <v>626</v>
      </c>
      <c r="B155" s="590" t="s">
        <v>463</v>
      </c>
      <c r="C155" s="353"/>
      <c r="D155" s="353"/>
    </row>
    <row r="156" spans="1:8" x14ac:dyDescent="0.2">
      <c r="C156" s="591"/>
      <c r="D156" s="591"/>
    </row>
    <row r="157" spans="1:8" x14ac:dyDescent="0.2">
      <c r="A157" s="490" t="s">
        <v>626</v>
      </c>
      <c r="B157" s="986" t="s">
        <v>316</v>
      </c>
      <c r="C157" s="987"/>
      <c r="D157" s="987"/>
      <c r="E157" s="987"/>
      <c r="F157" s="987"/>
    </row>
    <row r="158" spans="1:8" ht="25.5" x14ac:dyDescent="0.2">
      <c r="A158" s="490" t="s">
        <v>626</v>
      </c>
      <c r="B158" s="586"/>
      <c r="C158" s="592" t="s">
        <v>460</v>
      </c>
      <c r="D158" s="587" t="s">
        <v>417</v>
      </c>
      <c r="E158" s="593" t="s">
        <v>461</v>
      </c>
      <c r="F158" s="594" t="s">
        <v>460</v>
      </c>
      <c r="G158" s="595" t="s">
        <v>417</v>
      </c>
      <c r="H158" s="595" t="s">
        <v>461</v>
      </c>
    </row>
    <row r="159" spans="1:8" x14ac:dyDescent="0.2">
      <c r="A159" s="490" t="s">
        <v>626</v>
      </c>
      <c r="B159" s="502" t="s">
        <v>274</v>
      </c>
      <c r="C159" s="596"/>
      <c r="D159" s="596"/>
      <c r="E159" s="597"/>
      <c r="F159" s="598"/>
      <c r="G159" s="598"/>
      <c r="H159" s="598"/>
    </row>
    <row r="160" spans="1:8" x14ac:dyDescent="0.2">
      <c r="A160" s="490" t="s">
        <v>626</v>
      </c>
      <c r="B160" s="502" t="s">
        <v>275</v>
      </c>
      <c r="C160" s="596"/>
      <c r="D160" s="596"/>
      <c r="E160" s="597"/>
      <c r="F160" s="598"/>
      <c r="G160" s="598"/>
      <c r="H160" s="598"/>
    </row>
    <row r="161" spans="1:8" x14ac:dyDescent="0.2">
      <c r="A161" s="490" t="s">
        <v>626</v>
      </c>
      <c r="B161" s="502" t="s">
        <v>420</v>
      </c>
      <c r="C161" s="596"/>
      <c r="D161" s="596"/>
      <c r="E161" s="597"/>
      <c r="F161" s="598"/>
      <c r="G161" s="598"/>
      <c r="H161" s="598"/>
    </row>
    <row r="162" spans="1:8" x14ac:dyDescent="0.2">
      <c r="A162" s="490" t="s">
        <v>626</v>
      </c>
      <c r="B162" s="502" t="s">
        <v>421</v>
      </c>
      <c r="C162" s="596"/>
      <c r="D162" s="596"/>
      <c r="E162" s="597"/>
      <c r="F162" s="598"/>
      <c r="G162" s="598"/>
      <c r="H162" s="598"/>
    </row>
    <row r="163" spans="1:8" x14ac:dyDescent="0.2">
      <c r="A163" s="490" t="s">
        <v>626</v>
      </c>
      <c r="B163" s="502" t="s">
        <v>422</v>
      </c>
      <c r="C163" s="596"/>
      <c r="D163" s="596"/>
      <c r="E163" s="597"/>
      <c r="F163" s="598"/>
      <c r="G163" s="598"/>
      <c r="H163" s="598"/>
    </row>
    <row r="164" spans="1:8" x14ac:dyDescent="0.2">
      <c r="A164" s="490" t="s">
        <v>626</v>
      </c>
      <c r="B164" s="502" t="s">
        <v>423</v>
      </c>
      <c r="C164" s="596"/>
      <c r="D164" s="596"/>
      <c r="E164" s="597"/>
      <c r="F164" s="598"/>
      <c r="G164" s="598"/>
      <c r="H164" s="598"/>
    </row>
    <row r="165" spans="1:8" x14ac:dyDescent="0.2">
      <c r="B165" s="589" t="s">
        <v>698</v>
      </c>
      <c r="C165" s="596">
        <f>SUM(C159:C164)</f>
        <v>0</v>
      </c>
      <c r="D165" s="596">
        <f>SUM(D159:D164)</f>
        <v>0</v>
      </c>
      <c r="E165" s="597">
        <f>SUM(E159:E164)</f>
        <v>0</v>
      </c>
      <c r="F165" s="598"/>
      <c r="G165" s="598"/>
      <c r="H165" s="598"/>
    </row>
    <row r="166" spans="1:8" x14ac:dyDescent="0.2">
      <c r="A166" s="490" t="s">
        <v>626</v>
      </c>
      <c r="B166" s="586"/>
      <c r="C166" s="587" t="s">
        <v>271</v>
      </c>
      <c r="D166" s="587" t="s">
        <v>272</v>
      </c>
      <c r="E166" s="587" t="s">
        <v>273</v>
      </c>
      <c r="F166" s="599" t="s">
        <v>271</v>
      </c>
      <c r="G166" s="600" t="s">
        <v>987</v>
      </c>
      <c r="H166" s="600" t="s">
        <v>273</v>
      </c>
    </row>
    <row r="167" spans="1:8" x14ac:dyDescent="0.2">
      <c r="A167" s="490" t="s">
        <v>626</v>
      </c>
      <c r="B167" s="502" t="s">
        <v>424</v>
      </c>
      <c r="C167" s="205"/>
      <c r="D167" s="205"/>
      <c r="E167" s="205"/>
      <c r="F167" s="598"/>
      <c r="G167" s="598"/>
      <c r="H167" s="598"/>
    </row>
    <row r="168" spans="1:8" x14ac:dyDescent="0.2">
      <c r="A168" s="490" t="s">
        <v>626</v>
      </c>
      <c r="B168" s="502" t="s">
        <v>425</v>
      </c>
      <c r="C168" s="205"/>
      <c r="D168" s="205"/>
      <c r="E168" s="205"/>
      <c r="F168" s="598"/>
      <c r="G168" s="598"/>
      <c r="H168" s="598"/>
    </row>
    <row r="169" spans="1:8" x14ac:dyDescent="0.2">
      <c r="A169" s="490" t="s">
        <v>626</v>
      </c>
      <c r="B169" s="502" t="s">
        <v>426</v>
      </c>
      <c r="C169" s="205"/>
      <c r="D169" s="205"/>
      <c r="E169" s="205"/>
      <c r="F169" s="598"/>
      <c r="G169" s="598"/>
      <c r="H169" s="598"/>
    </row>
    <row r="170" spans="1:8" x14ac:dyDescent="0.2">
      <c r="A170" s="490" t="s">
        <v>626</v>
      </c>
      <c r="B170" s="601" t="s">
        <v>427</v>
      </c>
      <c r="C170" s="205"/>
      <c r="D170" s="205"/>
      <c r="E170" s="205"/>
      <c r="F170" s="598"/>
      <c r="G170" s="598"/>
      <c r="H170" s="598"/>
    </row>
    <row r="171" spans="1:8" x14ac:dyDescent="0.2">
      <c r="A171" s="490" t="s">
        <v>626</v>
      </c>
      <c r="B171" s="601" t="s">
        <v>428</v>
      </c>
      <c r="C171" s="205"/>
      <c r="D171" s="205"/>
      <c r="E171" s="205"/>
      <c r="F171" s="598"/>
      <c r="G171" s="598"/>
      <c r="H171" s="598"/>
    </row>
    <row r="172" spans="1:8" x14ac:dyDescent="0.2">
      <c r="A172" s="490" t="s">
        <v>626</v>
      </c>
      <c r="B172" s="502" t="s">
        <v>429</v>
      </c>
      <c r="C172" s="205"/>
      <c r="D172" s="205"/>
      <c r="E172" s="205"/>
      <c r="F172" s="598"/>
      <c r="G172" s="598"/>
      <c r="H172" s="598"/>
    </row>
    <row r="173" spans="1:8" x14ac:dyDescent="0.2">
      <c r="B173" s="502" t="s">
        <v>698</v>
      </c>
      <c r="C173" s="596">
        <f>SUM(C167:C172)</f>
        <v>0</v>
      </c>
      <c r="D173" s="596">
        <f>SUM(D167:D172)</f>
        <v>0</v>
      </c>
      <c r="E173" s="596">
        <f>SUM(E167:E172)</f>
        <v>0</v>
      </c>
      <c r="F173" s="598"/>
      <c r="G173" s="598"/>
      <c r="H173" s="598"/>
    </row>
    <row r="174" spans="1:8" ht="46.5" customHeight="1" x14ac:dyDescent="0.2">
      <c r="A174" s="490" t="s">
        <v>627</v>
      </c>
      <c r="B174" s="988" t="s">
        <v>138</v>
      </c>
      <c r="C174" s="988"/>
      <c r="D174" s="988"/>
      <c r="E174" s="988"/>
      <c r="F174" s="988"/>
    </row>
    <row r="175" spans="1:8" x14ac:dyDescent="0.2">
      <c r="A175" s="490" t="s">
        <v>627</v>
      </c>
      <c r="B175" s="969" t="s">
        <v>430</v>
      </c>
      <c r="C175" s="969"/>
      <c r="D175" s="969"/>
      <c r="E175" s="602"/>
      <c r="F175" s="55"/>
    </row>
    <row r="176" spans="1:8" x14ac:dyDescent="0.2">
      <c r="A176" s="490" t="s">
        <v>627</v>
      </c>
      <c r="B176" s="975" t="s">
        <v>431</v>
      </c>
      <c r="C176" s="975"/>
      <c r="D176" s="975"/>
      <c r="E176" s="602"/>
      <c r="F176" s="55"/>
    </row>
    <row r="177" spans="1:7" x14ac:dyDescent="0.2">
      <c r="A177" s="490" t="s">
        <v>627</v>
      </c>
      <c r="B177" s="975" t="s">
        <v>432</v>
      </c>
      <c r="C177" s="975"/>
      <c r="D177" s="975"/>
      <c r="E177" s="602"/>
      <c r="F177" s="197" t="s">
        <v>509</v>
      </c>
    </row>
    <row r="178" spans="1:7" x14ac:dyDescent="0.2">
      <c r="A178" s="490" t="s">
        <v>627</v>
      </c>
      <c r="B178" s="975" t="s">
        <v>296</v>
      </c>
      <c r="C178" s="975"/>
      <c r="D178" s="975"/>
      <c r="E178" s="602"/>
      <c r="F178" s="197" t="s">
        <v>510</v>
      </c>
    </row>
    <row r="179" spans="1:7" x14ac:dyDescent="0.2">
      <c r="A179" s="490" t="s">
        <v>627</v>
      </c>
      <c r="B179" s="975" t="s">
        <v>297</v>
      </c>
      <c r="C179" s="975"/>
      <c r="D179" s="975"/>
      <c r="E179" s="602"/>
      <c r="F179" s="55"/>
    </row>
    <row r="180" spans="1:7" ht="26.25" customHeight="1" x14ac:dyDescent="0.2">
      <c r="A180" s="490" t="s">
        <v>627</v>
      </c>
      <c r="B180" s="981" t="s">
        <v>708</v>
      </c>
      <c r="C180" s="982"/>
      <c r="D180" s="982"/>
      <c r="E180" s="983"/>
      <c r="F180" s="76"/>
    </row>
    <row r="181" spans="1:7" ht="25.5" customHeight="1" x14ac:dyDescent="0.2">
      <c r="F181" s="496"/>
    </row>
    <row r="182" spans="1:7" ht="38.25" customHeight="1" x14ac:dyDescent="0.2">
      <c r="A182" s="490" t="s">
        <v>628</v>
      </c>
      <c r="B182" s="984" t="s">
        <v>760</v>
      </c>
      <c r="C182" s="985"/>
      <c r="D182" s="985"/>
      <c r="E182" s="985"/>
      <c r="F182" s="985"/>
    </row>
    <row r="183" spans="1:7" x14ac:dyDescent="0.2">
      <c r="A183" s="490" t="s">
        <v>628</v>
      </c>
      <c r="B183" s="980" t="s">
        <v>12</v>
      </c>
      <c r="C183" s="980"/>
      <c r="D183" s="603"/>
      <c r="F183" s="55"/>
    </row>
    <row r="184" spans="1:7" x14ac:dyDescent="0.2">
      <c r="A184" s="490" t="s">
        <v>628</v>
      </c>
      <c r="B184" s="980" t="s">
        <v>13</v>
      </c>
      <c r="C184" s="980"/>
      <c r="D184" s="603"/>
      <c r="F184" s="55"/>
    </row>
    <row r="185" spans="1:7" x14ac:dyDescent="0.2">
      <c r="A185" s="490" t="s">
        <v>628</v>
      </c>
      <c r="B185" s="980" t="s">
        <v>14</v>
      </c>
      <c r="C185" s="980"/>
      <c r="D185" s="603"/>
      <c r="F185" s="55"/>
    </row>
    <row r="186" spans="1:7" x14ac:dyDescent="0.2">
      <c r="A186" s="490" t="s">
        <v>628</v>
      </c>
      <c r="B186" s="980" t="s">
        <v>15</v>
      </c>
      <c r="C186" s="980"/>
      <c r="D186" s="603"/>
      <c r="F186" s="55"/>
    </row>
    <row r="187" spans="1:7" x14ac:dyDescent="0.2">
      <c r="A187" s="490" t="s">
        <v>628</v>
      </c>
      <c r="B187" s="980" t="s">
        <v>16</v>
      </c>
      <c r="C187" s="980"/>
      <c r="D187" s="603"/>
      <c r="F187" s="55"/>
    </row>
    <row r="188" spans="1:7" x14ac:dyDescent="0.2">
      <c r="A188" s="490" t="s">
        <v>628</v>
      </c>
      <c r="B188" s="980" t="s">
        <v>17</v>
      </c>
      <c r="C188" s="980"/>
      <c r="D188" s="603"/>
      <c r="F188" s="55"/>
    </row>
    <row r="189" spans="1:7" x14ac:dyDescent="0.2">
      <c r="A189" s="490" t="s">
        <v>628</v>
      </c>
      <c r="B189" s="975" t="s">
        <v>298</v>
      </c>
      <c r="C189" s="975"/>
      <c r="D189" s="603"/>
      <c r="F189" s="55"/>
    </row>
    <row r="190" spans="1:7" x14ac:dyDescent="0.2">
      <c r="A190" s="490" t="s">
        <v>628</v>
      </c>
      <c r="B190" s="975" t="s">
        <v>299</v>
      </c>
      <c r="C190" s="975"/>
      <c r="D190" s="603"/>
      <c r="F190" s="55"/>
    </row>
    <row r="191" spans="1:7" x14ac:dyDescent="0.2">
      <c r="B191" s="970" t="s">
        <v>698</v>
      </c>
      <c r="C191" s="971"/>
      <c r="D191" s="604">
        <f>SUM(D183:D190)</f>
        <v>0</v>
      </c>
      <c r="F191" s="504"/>
    </row>
    <row r="192" spans="1:7" x14ac:dyDescent="0.2">
      <c r="A192" s="605"/>
      <c r="B192" s="606"/>
      <c r="C192" s="606"/>
      <c r="D192" s="606"/>
      <c r="E192" s="606"/>
      <c r="F192" s="606"/>
      <c r="G192" s="606"/>
    </row>
    <row r="193" spans="1:8" s="606" customFormat="1" ht="31.5" customHeight="1" x14ac:dyDescent="0.2">
      <c r="A193" s="490" t="s">
        <v>629</v>
      </c>
      <c r="B193" s="972" t="s">
        <v>761</v>
      </c>
      <c r="C193" s="973"/>
      <c r="D193" s="973"/>
      <c r="E193" s="607"/>
      <c r="F193" s="608"/>
      <c r="G193" s="486"/>
    </row>
    <row r="194" spans="1:8" ht="27" customHeight="1" x14ac:dyDescent="0.2">
      <c r="A194" s="490" t="s">
        <v>629</v>
      </c>
      <c r="B194" s="974" t="s">
        <v>814</v>
      </c>
      <c r="C194" s="975"/>
      <c r="D194" s="975"/>
      <c r="E194" s="603"/>
      <c r="F194" s="55"/>
    </row>
    <row r="195" spans="1:8" ht="24.75" customHeight="1" x14ac:dyDescent="0.2">
      <c r="F195" s="504"/>
    </row>
    <row r="196" spans="1:8" ht="15.75" x14ac:dyDescent="0.25">
      <c r="B196" s="489" t="s">
        <v>300</v>
      </c>
      <c r="F196" s="504"/>
    </row>
    <row r="197" spans="1:8" x14ac:dyDescent="0.2">
      <c r="A197" s="490" t="s">
        <v>630</v>
      </c>
      <c r="B197" s="507" t="s">
        <v>301</v>
      </c>
      <c r="F197" s="504"/>
    </row>
    <row r="198" spans="1:8" x14ac:dyDescent="0.2">
      <c r="A198" s="490" t="s">
        <v>630</v>
      </c>
      <c r="B198" s="566"/>
      <c r="C198" s="499" t="s">
        <v>507</v>
      </c>
      <c r="D198" s="499" t="s">
        <v>508</v>
      </c>
      <c r="E198" s="493"/>
      <c r="F198" s="493"/>
      <c r="G198" s="537"/>
    </row>
    <row r="199" spans="1:8" ht="25.5" x14ac:dyDescent="0.2">
      <c r="A199" s="490" t="s">
        <v>630</v>
      </c>
      <c r="B199" s="609" t="s">
        <v>302</v>
      </c>
      <c r="C199" s="499"/>
      <c r="D199" s="500" t="s">
        <v>971</v>
      </c>
      <c r="F199" s="496"/>
      <c r="H199" s="537"/>
    </row>
    <row r="200" spans="1:8" x14ac:dyDescent="0.2">
      <c r="A200" s="490" t="s">
        <v>630</v>
      </c>
      <c r="B200" s="502" t="s">
        <v>303</v>
      </c>
      <c r="C200" s="610"/>
      <c r="F200" s="75"/>
    </row>
    <row r="201" spans="1:8" x14ac:dyDescent="0.2">
      <c r="A201" s="490" t="s">
        <v>630</v>
      </c>
      <c r="B201" s="566"/>
      <c r="C201" s="499" t="s">
        <v>507</v>
      </c>
      <c r="D201" s="499" t="s">
        <v>508</v>
      </c>
      <c r="E201" s="493"/>
      <c r="F201" s="493"/>
      <c r="G201" s="537"/>
    </row>
    <row r="202" spans="1:8" ht="25.5" x14ac:dyDescent="0.2">
      <c r="A202" s="490" t="s">
        <v>630</v>
      </c>
      <c r="B202" s="611" t="s">
        <v>304</v>
      </c>
      <c r="C202" s="499"/>
      <c r="D202" s="499"/>
      <c r="F202" s="496"/>
      <c r="H202" s="537"/>
    </row>
    <row r="203" spans="1:8" x14ac:dyDescent="0.2">
      <c r="A203" s="490"/>
      <c r="B203" s="570"/>
      <c r="C203" s="612"/>
      <c r="D203" s="612"/>
      <c r="F203" s="496"/>
    </row>
    <row r="204" spans="1:8" x14ac:dyDescent="0.2">
      <c r="A204" s="490" t="s">
        <v>630</v>
      </c>
      <c r="B204" s="976" t="s">
        <v>18</v>
      </c>
      <c r="C204" s="950"/>
      <c r="D204" s="950"/>
      <c r="F204" s="496"/>
    </row>
    <row r="205" spans="1:8" ht="27" customHeight="1" x14ac:dyDescent="0.2">
      <c r="A205" s="490" t="s">
        <v>630</v>
      </c>
      <c r="B205" s="613" t="s">
        <v>19</v>
      </c>
      <c r="C205" s="575"/>
      <c r="D205" s="612"/>
      <c r="F205" s="496"/>
    </row>
    <row r="206" spans="1:8" x14ac:dyDescent="0.2">
      <c r="A206" s="490" t="s">
        <v>630</v>
      </c>
      <c r="B206" s="613" t="s">
        <v>20</v>
      </c>
      <c r="C206" s="575"/>
      <c r="D206" s="612"/>
      <c r="F206" s="496"/>
    </row>
    <row r="207" spans="1:8" x14ac:dyDescent="0.2">
      <c r="A207" s="490" t="s">
        <v>630</v>
      </c>
      <c r="B207" s="613" t="s">
        <v>21</v>
      </c>
      <c r="C207" s="575"/>
      <c r="D207" s="612"/>
      <c r="F207" s="496"/>
    </row>
    <row r="208" spans="1:8" x14ac:dyDescent="0.2">
      <c r="B208" s="570"/>
      <c r="C208" s="612"/>
      <c r="D208" s="612"/>
      <c r="F208" s="496"/>
    </row>
    <row r="209" spans="1:8" x14ac:dyDescent="0.2">
      <c r="A209" s="490" t="s">
        <v>630</v>
      </c>
      <c r="B209" s="566"/>
      <c r="C209" s="499" t="s">
        <v>507</v>
      </c>
      <c r="D209" s="499" t="s">
        <v>508</v>
      </c>
      <c r="F209" s="496"/>
    </row>
    <row r="210" spans="1:8" ht="38.25" x14ac:dyDescent="0.2">
      <c r="A210" s="490" t="s">
        <v>630</v>
      </c>
      <c r="B210" s="613" t="s">
        <v>22</v>
      </c>
      <c r="C210" s="499"/>
      <c r="D210" s="499"/>
      <c r="F210" s="496"/>
    </row>
    <row r="211" spans="1:8" x14ac:dyDescent="0.2">
      <c r="F211" s="504"/>
    </row>
    <row r="212" spans="1:8" x14ac:dyDescent="0.2">
      <c r="A212" s="490" t="s">
        <v>631</v>
      </c>
      <c r="B212" s="507" t="s">
        <v>305</v>
      </c>
      <c r="F212" s="504"/>
    </row>
    <row r="213" spans="1:8" x14ac:dyDescent="0.2">
      <c r="A213" s="490" t="s">
        <v>631</v>
      </c>
      <c r="B213" s="566"/>
      <c r="C213" s="499" t="s">
        <v>507</v>
      </c>
      <c r="D213" s="499" t="s">
        <v>508</v>
      </c>
      <c r="E213" s="493"/>
      <c r="F213" s="493"/>
      <c r="G213" s="537"/>
    </row>
    <row r="214" spans="1:8" ht="25.5" x14ac:dyDescent="0.2">
      <c r="A214" s="490" t="s">
        <v>631</v>
      </c>
      <c r="B214" s="609" t="s">
        <v>306</v>
      </c>
      <c r="C214" s="502"/>
      <c r="D214" s="614" t="s">
        <v>971</v>
      </c>
      <c r="F214" s="496"/>
      <c r="H214" s="537"/>
    </row>
    <row r="215" spans="1:8" x14ac:dyDescent="0.2">
      <c r="A215" s="490" t="s">
        <v>631</v>
      </c>
      <c r="B215" s="615" t="s">
        <v>815</v>
      </c>
      <c r="C215" s="616"/>
      <c r="F215" s="504"/>
    </row>
    <row r="216" spans="1:8" x14ac:dyDescent="0.2">
      <c r="A216" s="490" t="s">
        <v>631</v>
      </c>
      <c r="B216" s="615" t="s">
        <v>816</v>
      </c>
      <c r="C216" s="616"/>
      <c r="F216" s="504"/>
    </row>
    <row r="217" spans="1:8" x14ac:dyDescent="0.2">
      <c r="B217" s="617"/>
      <c r="F217" s="504"/>
    </row>
    <row r="218" spans="1:8" x14ac:dyDescent="0.2">
      <c r="A218" s="490" t="s">
        <v>632</v>
      </c>
      <c r="B218" s="959"/>
      <c r="C218" s="960"/>
      <c r="D218" s="961"/>
      <c r="E218" s="499" t="s">
        <v>507</v>
      </c>
      <c r="F218" s="499" t="s">
        <v>508</v>
      </c>
      <c r="G218" s="537"/>
    </row>
    <row r="219" spans="1:8" x14ac:dyDescent="0.2">
      <c r="A219" s="490" t="s">
        <v>632</v>
      </c>
      <c r="B219" s="977" t="s">
        <v>23</v>
      </c>
      <c r="C219" s="978"/>
      <c r="D219" s="979"/>
      <c r="E219" s="500" t="s">
        <v>971</v>
      </c>
      <c r="F219" s="499"/>
      <c r="H219" s="537"/>
    </row>
    <row r="220" spans="1:8" ht="28.5" customHeight="1" x14ac:dyDescent="0.2">
      <c r="F220" s="504"/>
    </row>
    <row r="221" spans="1:8" x14ac:dyDescent="0.2">
      <c r="A221" s="490" t="s">
        <v>633</v>
      </c>
      <c r="B221" s="532" t="s">
        <v>817</v>
      </c>
      <c r="F221" s="504"/>
    </row>
    <row r="222" spans="1:8" ht="25.5" x14ac:dyDescent="0.2">
      <c r="A222" s="490" t="s">
        <v>633</v>
      </c>
      <c r="B222" s="609" t="s">
        <v>818</v>
      </c>
      <c r="C222" s="614" t="s">
        <v>971</v>
      </c>
      <c r="D222" s="511"/>
      <c r="E222" s="504"/>
      <c r="F222" s="504"/>
    </row>
    <row r="223" spans="1:8" x14ac:dyDescent="0.2">
      <c r="A223" s="490" t="s">
        <v>633</v>
      </c>
      <c r="B223" s="615" t="s">
        <v>819</v>
      </c>
      <c r="C223" s="502"/>
      <c r="D223" s="511"/>
      <c r="E223" s="504"/>
      <c r="F223" s="504"/>
    </row>
    <row r="224" spans="1:8" x14ac:dyDescent="0.2">
      <c r="A224" s="490" t="s">
        <v>633</v>
      </c>
      <c r="B224" s="618" t="s">
        <v>820</v>
      </c>
      <c r="C224" s="619"/>
      <c r="D224" s="511"/>
      <c r="E224" s="504"/>
      <c r="F224" s="504"/>
    </row>
    <row r="225" spans="1:6" x14ac:dyDescent="0.2">
      <c r="A225" s="490"/>
      <c r="B225" s="620"/>
      <c r="C225" s="621"/>
      <c r="D225" s="511"/>
      <c r="E225" s="504"/>
      <c r="F225" s="504"/>
    </row>
    <row r="226" spans="1:6" x14ac:dyDescent="0.2">
      <c r="B226" s="504"/>
      <c r="C226" s="504"/>
      <c r="D226" s="504"/>
      <c r="E226" s="504"/>
      <c r="F226" s="504"/>
    </row>
    <row r="227" spans="1:6" x14ac:dyDescent="0.2">
      <c r="A227" s="490" t="s">
        <v>634</v>
      </c>
      <c r="B227" s="507" t="s">
        <v>709</v>
      </c>
      <c r="F227" s="504"/>
    </row>
    <row r="228" spans="1:6" x14ac:dyDescent="0.2">
      <c r="A228" s="490" t="s">
        <v>634</v>
      </c>
      <c r="B228" s="622" t="s">
        <v>354</v>
      </c>
      <c r="C228" s="623" t="s">
        <v>1050</v>
      </c>
      <c r="F228" s="504"/>
    </row>
    <row r="229" spans="1:6" x14ac:dyDescent="0.2">
      <c r="A229" s="490" t="s">
        <v>634</v>
      </c>
      <c r="B229" s="622" t="s">
        <v>355</v>
      </c>
      <c r="C229" s="624"/>
      <c r="F229" s="504"/>
    </row>
    <row r="230" spans="1:6" ht="38.25" x14ac:dyDescent="0.2">
      <c r="A230" s="490" t="s">
        <v>634</v>
      </c>
      <c r="B230" s="622" t="s">
        <v>356</v>
      </c>
      <c r="C230" s="625"/>
      <c r="F230" s="504"/>
    </row>
    <row r="231" spans="1:6" x14ac:dyDescent="0.2">
      <c r="A231" s="490" t="s">
        <v>634</v>
      </c>
      <c r="B231" s="618" t="s">
        <v>820</v>
      </c>
      <c r="C231" s="619"/>
      <c r="F231" s="504"/>
    </row>
    <row r="232" spans="1:6" x14ac:dyDescent="0.2">
      <c r="A232" s="490"/>
      <c r="B232" s="626"/>
      <c r="C232" s="627"/>
      <c r="F232" s="504"/>
    </row>
    <row r="233" spans="1:6" x14ac:dyDescent="0.2">
      <c r="A233" s="490" t="s">
        <v>634</v>
      </c>
      <c r="B233" s="967" t="s">
        <v>467</v>
      </c>
      <c r="C233" s="968"/>
      <c r="D233" s="616"/>
      <c r="F233" s="504"/>
    </row>
    <row r="234" spans="1:6" x14ac:dyDescent="0.2">
      <c r="A234" s="490" t="s">
        <v>634</v>
      </c>
      <c r="B234" s="967" t="s">
        <v>24</v>
      </c>
      <c r="C234" s="968"/>
      <c r="D234" s="616"/>
      <c r="F234" s="504"/>
    </row>
    <row r="235" spans="1:6" x14ac:dyDescent="0.2">
      <c r="A235" s="490" t="s">
        <v>634</v>
      </c>
      <c r="B235" s="967" t="s">
        <v>25</v>
      </c>
      <c r="C235" s="968"/>
      <c r="F235" s="504"/>
    </row>
    <row r="236" spans="1:6" x14ac:dyDescent="0.2">
      <c r="A236" s="490" t="s">
        <v>634</v>
      </c>
      <c r="B236" s="628" t="s">
        <v>26</v>
      </c>
      <c r="C236" s="616"/>
      <c r="F236" s="504"/>
    </row>
    <row r="237" spans="1:6" x14ac:dyDescent="0.2">
      <c r="A237" s="490" t="s">
        <v>634</v>
      </c>
      <c r="B237" s="628" t="s">
        <v>27</v>
      </c>
      <c r="C237" s="616"/>
      <c r="F237" s="504"/>
    </row>
    <row r="238" spans="1:6" x14ac:dyDescent="0.2">
      <c r="A238" s="490" t="s">
        <v>634</v>
      </c>
      <c r="B238" s="629" t="s">
        <v>28</v>
      </c>
      <c r="C238" s="616"/>
      <c r="D238" s="504"/>
      <c r="E238" s="504"/>
      <c r="F238" s="504"/>
    </row>
    <row r="239" spans="1:6" x14ac:dyDescent="0.2">
      <c r="F239" s="504"/>
    </row>
    <row r="240" spans="1:6" x14ac:dyDescent="0.2">
      <c r="A240" s="490" t="s">
        <v>635</v>
      </c>
      <c r="B240" s="507" t="s">
        <v>307</v>
      </c>
      <c r="F240" s="504"/>
    </row>
    <row r="241" spans="1:6" x14ac:dyDescent="0.2">
      <c r="A241" s="490" t="s">
        <v>635</v>
      </c>
      <c r="B241" s="959"/>
      <c r="C241" s="960"/>
      <c r="D241" s="961"/>
      <c r="E241" s="499" t="s">
        <v>507</v>
      </c>
      <c r="F241" s="499" t="s">
        <v>508</v>
      </c>
    </row>
    <row r="242" spans="1:6" ht="29.25" customHeight="1" x14ac:dyDescent="0.2">
      <c r="A242" s="490" t="s">
        <v>635</v>
      </c>
      <c r="B242" s="858" t="s">
        <v>308</v>
      </c>
      <c r="C242" s="962"/>
      <c r="D242" s="859"/>
      <c r="E242" s="500" t="s">
        <v>971</v>
      </c>
      <c r="F242" s="499"/>
    </row>
    <row r="243" spans="1:6" x14ac:dyDescent="0.2">
      <c r="A243" s="490" t="s">
        <v>635</v>
      </c>
      <c r="B243" s="969" t="s">
        <v>309</v>
      </c>
      <c r="C243" s="969"/>
      <c r="D243" s="630"/>
      <c r="F243" s="496"/>
    </row>
    <row r="244" spans="1:6" x14ac:dyDescent="0.2">
      <c r="F244" s="504"/>
    </row>
    <row r="245" spans="1:6" x14ac:dyDescent="0.2">
      <c r="A245" s="490" t="s">
        <v>636</v>
      </c>
      <c r="B245" s="507" t="s">
        <v>310</v>
      </c>
      <c r="F245" s="504"/>
    </row>
    <row r="246" spans="1:6" x14ac:dyDescent="0.2">
      <c r="A246" s="490" t="s">
        <v>636</v>
      </c>
      <c r="B246" s="959"/>
      <c r="C246" s="960"/>
      <c r="D246" s="961"/>
      <c r="E246" s="499" t="s">
        <v>507</v>
      </c>
      <c r="F246" s="499" t="s">
        <v>508</v>
      </c>
    </row>
    <row r="247" spans="1:6" ht="45.75" customHeight="1" x14ac:dyDescent="0.2">
      <c r="A247" s="490" t="s">
        <v>636</v>
      </c>
      <c r="B247" s="858" t="s">
        <v>856</v>
      </c>
      <c r="C247" s="962"/>
      <c r="D247" s="859"/>
      <c r="E247" s="499"/>
      <c r="F247" s="500" t="s">
        <v>971</v>
      </c>
    </row>
    <row r="248" spans="1:6" ht="40.5" customHeight="1" x14ac:dyDescent="0.2">
      <c r="F248" s="504"/>
    </row>
    <row r="249" spans="1:6" x14ac:dyDescent="0.2">
      <c r="A249" s="490" t="s">
        <v>637</v>
      </c>
      <c r="B249" s="631" t="s">
        <v>710</v>
      </c>
      <c r="C249" s="965" t="s">
        <v>464</v>
      </c>
      <c r="D249" s="966"/>
      <c r="E249" s="632" t="s">
        <v>1114</v>
      </c>
      <c r="F249" s="504"/>
    </row>
    <row r="250" spans="1:6" x14ac:dyDescent="0.2">
      <c r="F250" s="504"/>
    </row>
    <row r="251" spans="1:6" ht="15.75" x14ac:dyDescent="0.25">
      <c r="B251" s="489" t="s">
        <v>311</v>
      </c>
      <c r="F251" s="504"/>
    </row>
    <row r="252" spans="1:6" x14ac:dyDescent="0.2">
      <c r="A252" s="490" t="s">
        <v>638</v>
      </c>
      <c r="B252" s="507" t="s">
        <v>511</v>
      </c>
      <c r="F252" s="504"/>
    </row>
    <row r="253" spans="1:6" x14ac:dyDescent="0.2">
      <c r="A253" s="490" t="s">
        <v>638</v>
      </c>
      <c r="B253" s="959"/>
      <c r="C253" s="960"/>
      <c r="D253" s="961"/>
      <c r="E253" s="499" t="s">
        <v>507</v>
      </c>
      <c r="F253" s="499" t="s">
        <v>508</v>
      </c>
    </row>
    <row r="254" spans="1:6" ht="65.25" customHeight="1" x14ac:dyDescent="0.2">
      <c r="A254" s="490" t="s">
        <v>638</v>
      </c>
      <c r="B254" s="858" t="s">
        <v>512</v>
      </c>
      <c r="C254" s="962"/>
      <c r="D254" s="859"/>
      <c r="E254" s="499"/>
      <c r="F254" s="500" t="s">
        <v>971</v>
      </c>
    </row>
    <row r="255" spans="1:6" x14ac:dyDescent="0.2">
      <c r="A255" s="490" t="s">
        <v>638</v>
      </c>
      <c r="B255" s="953" t="s">
        <v>513</v>
      </c>
      <c r="C255" s="953"/>
      <c r="D255" s="963"/>
      <c r="E255" s="612"/>
      <c r="F255" s="612"/>
    </row>
    <row r="256" spans="1:6" x14ac:dyDescent="0.2">
      <c r="A256" s="490" t="s">
        <v>638</v>
      </c>
      <c r="B256" s="949" t="s">
        <v>514</v>
      </c>
      <c r="C256" s="949"/>
      <c r="D256" s="949"/>
      <c r="E256" s="616"/>
      <c r="F256" s="612"/>
    </row>
    <row r="257" spans="1:6" x14ac:dyDescent="0.2">
      <c r="A257" s="490" t="s">
        <v>638</v>
      </c>
      <c r="B257" s="949" t="s">
        <v>515</v>
      </c>
      <c r="C257" s="949"/>
      <c r="D257" s="949"/>
      <c r="E257" s="616"/>
      <c r="F257" s="612"/>
    </row>
    <row r="258" spans="1:6" x14ac:dyDescent="0.2">
      <c r="A258" s="490" t="s">
        <v>638</v>
      </c>
      <c r="B258" s="949" t="s">
        <v>516</v>
      </c>
      <c r="C258" s="949"/>
      <c r="D258" s="949"/>
      <c r="E258" s="616"/>
      <c r="F258" s="612"/>
    </row>
    <row r="259" spans="1:6" x14ac:dyDescent="0.2">
      <c r="A259" s="490" t="s">
        <v>638</v>
      </c>
      <c r="B259" s="949" t="s">
        <v>517</v>
      </c>
      <c r="C259" s="949"/>
      <c r="D259" s="949"/>
      <c r="E259" s="616"/>
      <c r="F259" s="612"/>
    </row>
    <row r="260" spans="1:6" x14ac:dyDescent="0.2">
      <c r="A260" s="490" t="s">
        <v>638</v>
      </c>
      <c r="B260" s="964" t="s">
        <v>1085</v>
      </c>
      <c r="C260" s="964"/>
      <c r="D260" s="964"/>
      <c r="E260" s="612"/>
      <c r="F260" s="612"/>
    </row>
    <row r="261" spans="1:6" x14ac:dyDescent="0.2">
      <c r="A261" s="490" t="s">
        <v>638</v>
      </c>
      <c r="B261" s="949" t="s">
        <v>518</v>
      </c>
      <c r="C261" s="949"/>
      <c r="D261" s="949"/>
      <c r="E261" s="633"/>
      <c r="F261" s="612"/>
    </row>
    <row r="262" spans="1:6" x14ac:dyDescent="0.2">
      <c r="A262" s="490" t="s">
        <v>638</v>
      </c>
      <c r="B262" s="951" t="s">
        <v>519</v>
      </c>
      <c r="C262" s="951"/>
      <c r="D262" s="951"/>
      <c r="E262" s="634"/>
      <c r="F262" s="612"/>
    </row>
    <row r="263" spans="1:6" x14ac:dyDescent="0.2">
      <c r="A263" s="490" t="s">
        <v>638</v>
      </c>
      <c r="B263" s="952" t="s">
        <v>520</v>
      </c>
      <c r="C263" s="953"/>
      <c r="D263" s="953"/>
      <c r="E263" s="954"/>
      <c r="F263" s="955"/>
    </row>
    <row r="264" spans="1:6" x14ac:dyDescent="0.2">
      <c r="A264" s="490"/>
      <c r="B264" s="956"/>
      <c r="C264" s="957"/>
      <c r="D264" s="957"/>
      <c r="E264" s="957"/>
      <c r="F264" s="958"/>
    </row>
    <row r="265" spans="1:6" x14ac:dyDescent="0.2">
      <c r="F265" s="504"/>
    </row>
    <row r="266" spans="1:6" x14ac:dyDescent="0.2">
      <c r="A266" s="490" t="s">
        <v>639</v>
      </c>
      <c r="B266" s="507" t="s">
        <v>312</v>
      </c>
      <c r="F266" s="504"/>
    </row>
    <row r="267" spans="1:6" x14ac:dyDescent="0.2">
      <c r="A267" s="490" t="s">
        <v>639</v>
      </c>
      <c r="B267" s="959"/>
      <c r="C267" s="960"/>
      <c r="D267" s="961"/>
      <c r="E267" s="499" t="s">
        <v>507</v>
      </c>
      <c r="F267" s="499" t="s">
        <v>508</v>
      </c>
    </row>
    <row r="268" spans="1:6" ht="63" customHeight="1" x14ac:dyDescent="0.2">
      <c r="A268" s="490" t="s">
        <v>639</v>
      </c>
      <c r="B268" s="858" t="s">
        <v>29</v>
      </c>
      <c r="C268" s="962"/>
      <c r="D268" s="859"/>
      <c r="E268" s="500"/>
      <c r="F268" s="500" t="s">
        <v>971</v>
      </c>
    </row>
    <row r="269" spans="1:6" x14ac:dyDescent="0.2">
      <c r="A269" s="490" t="s">
        <v>639</v>
      </c>
      <c r="B269" s="953" t="s">
        <v>513</v>
      </c>
      <c r="C269" s="953"/>
      <c r="D269" s="963"/>
      <c r="E269" s="612"/>
    </row>
    <row r="270" spans="1:6" x14ac:dyDescent="0.2">
      <c r="A270" s="490" t="s">
        <v>639</v>
      </c>
      <c r="B270" s="949" t="s">
        <v>521</v>
      </c>
      <c r="C270" s="949"/>
      <c r="D270" s="949"/>
      <c r="E270" s="616"/>
    </row>
    <row r="271" spans="1:6" x14ac:dyDescent="0.2">
      <c r="A271" s="490" t="s">
        <v>639</v>
      </c>
      <c r="B271" s="949" t="s">
        <v>522</v>
      </c>
      <c r="C271" s="949"/>
      <c r="D271" s="949"/>
      <c r="E271" s="616"/>
    </row>
    <row r="272" spans="1:6" x14ac:dyDescent="0.2">
      <c r="F272" s="504"/>
    </row>
    <row r="273" spans="1:7" x14ac:dyDescent="0.2">
      <c r="A273" s="490" t="s">
        <v>639</v>
      </c>
      <c r="B273" s="950" t="s">
        <v>30</v>
      </c>
      <c r="C273" s="950"/>
      <c r="D273" s="950"/>
      <c r="E273" s="950"/>
      <c r="F273" s="950"/>
      <c r="G273" s="950"/>
    </row>
    <row r="274" spans="1:7" x14ac:dyDescent="0.2">
      <c r="A274" s="490" t="s">
        <v>639</v>
      </c>
      <c r="B274" s="635" t="s">
        <v>507</v>
      </c>
      <c r="C274" s="635" t="s">
        <v>508</v>
      </c>
      <c r="F274" s="504"/>
    </row>
    <row r="275" spans="1:7" x14ac:dyDescent="0.2">
      <c r="A275" s="490" t="s">
        <v>639</v>
      </c>
      <c r="B275" s="635"/>
      <c r="C275" s="635"/>
    </row>
  </sheetData>
  <mergeCells count="104">
    <mergeCell ref="A1:F1"/>
    <mergeCell ref="B4:F4"/>
    <mergeCell ref="B5:D5"/>
    <mergeCell ref="B6:D6"/>
    <mergeCell ref="B9:D9"/>
    <mergeCell ref="B10:D10"/>
    <mergeCell ref="B24:D24"/>
    <mergeCell ref="B25:D25"/>
    <mergeCell ref="B26:D26"/>
    <mergeCell ref="B27:D27"/>
    <mergeCell ref="B28:D28"/>
    <mergeCell ref="B30:C30"/>
    <mergeCell ref="B13:D13"/>
    <mergeCell ref="B14:D14"/>
    <mergeCell ref="B17:D17"/>
    <mergeCell ref="B18:D18"/>
    <mergeCell ref="B22:F22"/>
    <mergeCell ref="B23:D23"/>
    <mergeCell ref="B41:C41"/>
    <mergeCell ref="B42:C42"/>
    <mergeCell ref="B44:F44"/>
    <mergeCell ref="B60:F60"/>
    <mergeCell ref="B61:D61"/>
    <mergeCell ref="B62:D62"/>
    <mergeCell ref="B31:C31"/>
    <mergeCell ref="B35:C35"/>
    <mergeCell ref="B36:C36"/>
    <mergeCell ref="B37:C37"/>
    <mergeCell ref="B39:F39"/>
    <mergeCell ref="B40:C40"/>
    <mergeCell ref="B95:D95"/>
    <mergeCell ref="B96:F96"/>
    <mergeCell ref="C97:G97"/>
    <mergeCell ref="B105:G105"/>
    <mergeCell ref="B106:D106"/>
    <mergeCell ref="B107:D107"/>
    <mergeCell ref="B63:D63"/>
    <mergeCell ref="B64:D64"/>
    <mergeCell ref="B65:D65"/>
    <mergeCell ref="B66:D66"/>
    <mergeCell ref="B68:F68"/>
    <mergeCell ref="B94:D94"/>
    <mergeCell ref="B128:F128"/>
    <mergeCell ref="B130:F130"/>
    <mergeCell ref="C137:E137"/>
    <mergeCell ref="B140:F140"/>
    <mergeCell ref="B142:F142"/>
    <mergeCell ref="D144:E144"/>
    <mergeCell ref="B108:D108"/>
    <mergeCell ref="B110:G110"/>
    <mergeCell ref="B120:F120"/>
    <mergeCell ref="B124:D124"/>
    <mergeCell ref="B125:D125"/>
    <mergeCell ref="B127:F127"/>
    <mergeCell ref="B178:D178"/>
    <mergeCell ref="B179:D179"/>
    <mergeCell ref="B180:E180"/>
    <mergeCell ref="B182:F182"/>
    <mergeCell ref="B183:C183"/>
    <mergeCell ref="B184:C184"/>
    <mergeCell ref="D145:E145"/>
    <mergeCell ref="B157:F157"/>
    <mergeCell ref="B174:F174"/>
    <mergeCell ref="B175:D175"/>
    <mergeCell ref="B176:D176"/>
    <mergeCell ref="B177:D177"/>
    <mergeCell ref="B191:C191"/>
    <mergeCell ref="B193:D193"/>
    <mergeCell ref="B194:D194"/>
    <mergeCell ref="B204:D204"/>
    <mergeCell ref="B218:D218"/>
    <mergeCell ref="B219:D219"/>
    <mergeCell ref="B185:C185"/>
    <mergeCell ref="B186:C186"/>
    <mergeCell ref="B187:C187"/>
    <mergeCell ref="B188:C188"/>
    <mergeCell ref="B189:C189"/>
    <mergeCell ref="B190:C190"/>
    <mergeCell ref="B246:D246"/>
    <mergeCell ref="B247:D247"/>
    <mergeCell ref="C249:D249"/>
    <mergeCell ref="B253:D253"/>
    <mergeCell ref="B254:D254"/>
    <mergeCell ref="B255:D255"/>
    <mergeCell ref="B233:C233"/>
    <mergeCell ref="B234:C234"/>
    <mergeCell ref="B235:C235"/>
    <mergeCell ref="B241:D241"/>
    <mergeCell ref="B242:D242"/>
    <mergeCell ref="B243:C243"/>
    <mergeCell ref="B271:D271"/>
    <mergeCell ref="B273:G273"/>
    <mergeCell ref="B262:D262"/>
    <mergeCell ref="B263:F264"/>
    <mergeCell ref="B267:D267"/>
    <mergeCell ref="B268:D268"/>
    <mergeCell ref="B269:D269"/>
    <mergeCell ref="B270:D270"/>
    <mergeCell ref="B256:D256"/>
    <mergeCell ref="B257:D257"/>
    <mergeCell ref="B258:D258"/>
    <mergeCell ref="B259:D259"/>
    <mergeCell ref="B260:D260"/>
    <mergeCell ref="B261:D261"/>
  </mergeCells>
  <hyperlinks>
    <hyperlink ref="I1" location="'C'!A1" display="Integrated / Survey Version"/>
    <hyperlink ref="J1" location="'C CAS'!A1" display="CAS                                            "/>
    <hyperlink ref="H1" location="'Table of Contents'!A1" display="Table of Contents"/>
  </hyperlinks>
  <pageMargins left="0.75" right="0.75" top="1" bottom="1" header="0.5" footer="0.5"/>
  <pageSetup scale="91" fitToHeight="10" orientation="portrait" r:id="rId1"/>
  <headerFooter alignWithMargins="0">
    <oddHeader>&amp;CCommon Data Set 2010-11</oddHeader>
    <oddFooter>&amp;C&amp;A&amp;RPage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68"/>
  <sheetViews>
    <sheetView zoomScaleNormal="100" workbookViewId="0">
      <selection activeCell="L1" sqref="L1"/>
    </sheetView>
  </sheetViews>
  <sheetFormatPr defaultRowHeight="12.75" x14ac:dyDescent="0.2"/>
  <cols>
    <col min="1" max="1" width="4.42578125" style="1" customWidth="1"/>
    <col min="2" max="2" width="22.7109375" customWidth="1"/>
    <col min="3" max="7" width="12.7109375" customWidth="1"/>
  </cols>
  <sheetData>
    <row r="1" spans="1:13" ht="34.5" thickBot="1" x14ac:dyDescent="0.25">
      <c r="A1" s="943" t="s">
        <v>1016</v>
      </c>
      <c r="B1" s="943"/>
      <c r="C1" s="943"/>
      <c r="D1" s="943"/>
      <c r="E1" s="943"/>
      <c r="F1" s="943"/>
      <c r="G1" s="943"/>
      <c r="H1" s="343" t="s">
        <v>1043</v>
      </c>
      <c r="I1" s="334" t="s">
        <v>1026</v>
      </c>
      <c r="J1" s="335" t="s">
        <v>1006</v>
      </c>
      <c r="K1" s="333"/>
      <c r="L1" s="337" t="s">
        <v>1011</v>
      </c>
      <c r="M1" s="344" t="s">
        <v>1044</v>
      </c>
    </row>
    <row r="3" spans="1:13" ht="15.75" x14ac:dyDescent="0.25">
      <c r="A3" s="446"/>
      <c r="B3" s="22" t="s">
        <v>523</v>
      </c>
      <c r="C3" s="471"/>
      <c r="D3" s="471"/>
      <c r="E3" s="471"/>
      <c r="F3" s="471"/>
      <c r="G3" s="471"/>
      <c r="H3" s="471"/>
      <c r="I3" s="471"/>
    </row>
    <row r="4" spans="1:13" x14ac:dyDescent="0.2">
      <c r="A4" s="469" t="s">
        <v>63</v>
      </c>
      <c r="B4" s="758"/>
      <c r="C4" s="759"/>
      <c r="D4" s="760"/>
      <c r="E4" s="33" t="s">
        <v>507</v>
      </c>
      <c r="F4" s="33" t="s">
        <v>508</v>
      </c>
      <c r="G4" s="111"/>
      <c r="H4" s="471"/>
      <c r="I4" s="471"/>
    </row>
    <row r="5" spans="1:13" ht="26.25" customHeight="1" x14ac:dyDescent="0.2">
      <c r="A5" s="469" t="s">
        <v>63</v>
      </c>
      <c r="B5" s="729" t="s">
        <v>61</v>
      </c>
      <c r="C5" s="761"/>
      <c r="D5" s="762"/>
      <c r="E5" s="349" t="s">
        <v>971</v>
      </c>
      <c r="F5" s="33"/>
      <c r="G5" s="45"/>
      <c r="H5" s="471"/>
      <c r="I5" s="471"/>
    </row>
    <row r="6" spans="1:13" ht="41.25" customHeight="1" x14ac:dyDescent="0.2">
      <c r="A6" s="469" t="s">
        <v>63</v>
      </c>
      <c r="B6" s="729" t="s">
        <v>62</v>
      </c>
      <c r="C6" s="761"/>
      <c r="D6" s="762"/>
      <c r="E6" s="349" t="s">
        <v>971</v>
      </c>
      <c r="F6" s="33"/>
      <c r="G6" s="32"/>
      <c r="H6" s="471"/>
      <c r="I6" s="471"/>
    </row>
    <row r="7" spans="1:13" x14ac:dyDescent="0.2">
      <c r="A7" s="446"/>
      <c r="B7" s="448"/>
      <c r="C7" s="448"/>
      <c r="D7" s="448"/>
      <c r="E7" s="105"/>
      <c r="F7" s="105"/>
      <c r="G7" s="32"/>
      <c r="H7" s="471"/>
      <c r="I7" s="471"/>
    </row>
    <row r="8" spans="1:13" ht="29.25" customHeight="1" x14ac:dyDescent="0.2">
      <c r="A8" s="469" t="s">
        <v>64</v>
      </c>
      <c r="B8" s="844" t="s">
        <v>1086</v>
      </c>
      <c r="C8" s="845"/>
      <c r="D8" s="845"/>
      <c r="E8" s="845"/>
      <c r="F8" s="845"/>
      <c r="G8" s="845"/>
      <c r="H8" s="471"/>
      <c r="I8" s="471"/>
    </row>
    <row r="9" spans="1:13" ht="25.5" x14ac:dyDescent="0.2">
      <c r="A9" s="469" t="s">
        <v>64</v>
      </c>
      <c r="B9" s="112"/>
      <c r="C9" s="459" t="s">
        <v>524</v>
      </c>
      <c r="D9" s="459" t="s">
        <v>276</v>
      </c>
      <c r="E9" s="459" t="s">
        <v>277</v>
      </c>
      <c r="F9" s="107"/>
      <c r="G9" s="471"/>
      <c r="H9" s="471"/>
      <c r="I9" s="471"/>
    </row>
    <row r="10" spans="1:13" x14ac:dyDescent="0.2">
      <c r="A10" s="469" t="s">
        <v>64</v>
      </c>
      <c r="B10" s="434" t="s">
        <v>254</v>
      </c>
      <c r="C10" s="108">
        <v>104</v>
      </c>
      <c r="D10" s="108">
        <v>100</v>
      </c>
      <c r="E10" s="108">
        <v>51</v>
      </c>
      <c r="F10" s="109"/>
      <c r="G10" s="471"/>
      <c r="H10" s="471"/>
      <c r="I10" s="471"/>
    </row>
    <row r="11" spans="1:13" x14ac:dyDescent="0.2">
      <c r="A11" s="469" t="s">
        <v>64</v>
      </c>
      <c r="B11" s="434" t="s">
        <v>255</v>
      </c>
      <c r="C11" s="108">
        <v>135</v>
      </c>
      <c r="D11" s="108">
        <v>125</v>
      </c>
      <c r="E11" s="108">
        <v>64</v>
      </c>
      <c r="F11" s="109"/>
      <c r="G11" s="471"/>
      <c r="H11" s="471"/>
      <c r="I11" s="471"/>
    </row>
    <row r="12" spans="1:13" x14ac:dyDescent="0.2">
      <c r="A12" s="469" t="s">
        <v>64</v>
      </c>
      <c r="B12" s="436" t="s">
        <v>278</v>
      </c>
      <c r="C12" s="110">
        <f>SUM(C10:C11)</f>
        <v>239</v>
      </c>
      <c r="D12" s="110">
        <f>SUM(D10:D11)</f>
        <v>225</v>
      </c>
      <c r="E12" s="110">
        <f>SUM(E10:E11)</f>
        <v>115</v>
      </c>
      <c r="F12" s="109"/>
      <c r="G12" s="471"/>
      <c r="H12" s="471"/>
      <c r="I12" s="471"/>
    </row>
    <row r="13" spans="1:13" x14ac:dyDescent="0.2">
      <c r="A13" s="446"/>
      <c r="B13" s="471"/>
      <c r="C13" s="471"/>
      <c r="D13" s="471"/>
      <c r="E13" s="471"/>
      <c r="F13" s="471"/>
      <c r="G13" s="471"/>
      <c r="H13" s="471"/>
      <c r="I13" s="471"/>
    </row>
    <row r="14" spans="1:13" ht="15.75" x14ac:dyDescent="0.2">
      <c r="A14" s="446"/>
      <c r="B14" s="843" t="s">
        <v>279</v>
      </c>
      <c r="C14" s="779"/>
      <c r="D14" s="471"/>
      <c r="E14" s="471"/>
      <c r="F14" s="471"/>
      <c r="G14" s="471"/>
      <c r="H14" s="471"/>
      <c r="I14" s="471"/>
    </row>
    <row r="15" spans="1:13" x14ac:dyDescent="0.2">
      <c r="A15" s="469" t="s">
        <v>65</v>
      </c>
      <c r="B15" s="847" t="s">
        <v>280</v>
      </c>
      <c r="C15" s="847"/>
      <c r="D15" s="847"/>
      <c r="E15" s="471"/>
      <c r="F15" s="471"/>
      <c r="G15" s="471"/>
      <c r="H15" s="471"/>
      <c r="I15" s="471"/>
    </row>
    <row r="16" spans="1:13" ht="15" x14ac:dyDescent="0.2">
      <c r="A16" s="469" t="s">
        <v>65</v>
      </c>
      <c r="B16" s="466" t="s">
        <v>281</v>
      </c>
      <c r="C16" s="114" t="s">
        <v>971</v>
      </c>
      <c r="D16" s="471"/>
      <c r="E16" s="471"/>
      <c r="F16" s="471"/>
      <c r="G16" s="471"/>
      <c r="H16" s="471"/>
      <c r="I16" s="471"/>
    </row>
    <row r="17" spans="1:9" ht="15" x14ac:dyDescent="0.2">
      <c r="A17" s="469" t="s">
        <v>65</v>
      </c>
      <c r="B17" s="466" t="s">
        <v>68</v>
      </c>
      <c r="C17" s="114" t="s">
        <v>971</v>
      </c>
      <c r="D17" s="471"/>
      <c r="E17" s="471"/>
      <c r="F17" s="471"/>
      <c r="G17" s="471"/>
      <c r="H17" s="471"/>
      <c r="I17" s="471"/>
    </row>
    <row r="18" spans="1:9" ht="15" x14ac:dyDescent="0.2">
      <c r="A18" s="469" t="s">
        <v>65</v>
      </c>
      <c r="B18" s="466" t="s">
        <v>282</v>
      </c>
      <c r="C18" s="114" t="s">
        <v>971</v>
      </c>
      <c r="D18" s="471"/>
      <c r="E18" s="471"/>
      <c r="F18" s="471"/>
      <c r="G18" s="471"/>
      <c r="H18" s="471"/>
      <c r="I18" s="471"/>
    </row>
    <row r="19" spans="1:9" ht="15" x14ac:dyDescent="0.2">
      <c r="A19" s="469" t="s">
        <v>65</v>
      </c>
      <c r="B19" s="466" t="s">
        <v>283</v>
      </c>
      <c r="C19" s="114"/>
      <c r="D19" s="471"/>
      <c r="E19" s="471"/>
      <c r="F19" s="471"/>
      <c r="G19" s="471"/>
      <c r="H19" s="471"/>
      <c r="I19" s="471"/>
    </row>
    <row r="20" spans="1:9" x14ac:dyDescent="0.2">
      <c r="A20" s="446"/>
      <c r="B20" s="471"/>
      <c r="C20" s="471"/>
      <c r="D20" s="471"/>
      <c r="E20" s="471"/>
      <c r="F20" s="471"/>
      <c r="G20" s="471"/>
      <c r="H20" s="471"/>
      <c r="I20" s="471"/>
    </row>
    <row r="21" spans="1:9" ht="12.75" customHeight="1" x14ac:dyDescent="0.2">
      <c r="A21" s="469" t="s">
        <v>66</v>
      </c>
      <c r="B21" s="758"/>
      <c r="C21" s="759"/>
      <c r="D21" s="760"/>
      <c r="E21" s="33" t="s">
        <v>507</v>
      </c>
      <c r="F21" s="33" t="s">
        <v>508</v>
      </c>
      <c r="G21" s="29"/>
      <c r="H21" s="471"/>
      <c r="I21" s="471"/>
    </row>
    <row r="22" spans="1:9" ht="40.5" customHeight="1" x14ac:dyDescent="0.2">
      <c r="A22" s="469" t="s">
        <v>66</v>
      </c>
      <c r="B22" s="729" t="s">
        <v>284</v>
      </c>
      <c r="C22" s="761"/>
      <c r="D22" s="762"/>
      <c r="E22" s="33"/>
      <c r="F22" s="349" t="s">
        <v>971</v>
      </c>
      <c r="G22" s="29"/>
      <c r="H22" s="471"/>
      <c r="I22" s="471"/>
    </row>
    <row r="23" spans="1:9" ht="24.75" customHeight="1" x14ac:dyDescent="0.2">
      <c r="A23" s="469" t="s">
        <v>66</v>
      </c>
      <c r="B23" s="764" t="s">
        <v>69</v>
      </c>
      <c r="C23" s="764"/>
      <c r="D23" s="764"/>
      <c r="E23" s="106"/>
      <c r="F23" s="105"/>
      <c r="G23" s="29"/>
      <c r="H23" s="471"/>
      <c r="I23" s="471"/>
    </row>
    <row r="24" spans="1:9" x14ac:dyDescent="0.2">
      <c r="A24" s="446"/>
      <c r="B24" s="471"/>
      <c r="C24" s="471"/>
      <c r="D24" s="471"/>
      <c r="E24" s="471"/>
      <c r="F24" s="471"/>
      <c r="G24" s="471"/>
      <c r="H24" s="471"/>
      <c r="I24" s="471"/>
    </row>
    <row r="25" spans="1:9" x14ac:dyDescent="0.2">
      <c r="A25" s="469" t="s">
        <v>67</v>
      </c>
      <c r="B25" s="846" t="s">
        <v>490</v>
      </c>
      <c r="C25" s="818"/>
      <c r="D25" s="818"/>
      <c r="E25" s="818"/>
      <c r="F25" s="442"/>
      <c r="G25" s="471"/>
      <c r="H25" s="471"/>
      <c r="I25" s="471"/>
    </row>
    <row r="26" spans="1:9" ht="22.5" x14ac:dyDescent="0.2">
      <c r="A26" s="469" t="s">
        <v>67</v>
      </c>
      <c r="B26" s="462"/>
      <c r="C26" s="115" t="s">
        <v>491</v>
      </c>
      <c r="D26" s="115" t="s">
        <v>492</v>
      </c>
      <c r="E26" s="115" t="s">
        <v>493</v>
      </c>
      <c r="F26" s="115" t="s">
        <v>494</v>
      </c>
      <c r="G26" s="115" t="s">
        <v>495</v>
      </c>
      <c r="H26" s="471"/>
      <c r="I26" s="471"/>
    </row>
    <row r="27" spans="1:9" x14ac:dyDescent="0.2">
      <c r="A27" s="469" t="s">
        <v>67</v>
      </c>
      <c r="B27" s="439" t="s">
        <v>496</v>
      </c>
      <c r="C27" s="33"/>
      <c r="D27" s="349" t="s">
        <v>971</v>
      </c>
      <c r="E27" s="33"/>
      <c r="F27" s="349" t="s">
        <v>971</v>
      </c>
      <c r="G27" s="33"/>
      <c r="H27" s="471"/>
      <c r="I27" s="471"/>
    </row>
    <row r="28" spans="1:9" x14ac:dyDescent="0.2">
      <c r="A28" s="469" t="s">
        <v>67</v>
      </c>
      <c r="B28" s="439" t="s">
        <v>497</v>
      </c>
      <c r="C28" s="349" t="s">
        <v>971</v>
      </c>
      <c r="D28" s="33"/>
      <c r="E28" s="33"/>
      <c r="F28" s="33"/>
      <c r="G28" s="33"/>
      <c r="H28" s="471"/>
      <c r="I28" s="471"/>
    </row>
    <row r="29" spans="1:9" ht="25.5" x14ac:dyDescent="0.2">
      <c r="A29" s="469" t="s">
        <v>67</v>
      </c>
      <c r="B29" s="439" t="s">
        <v>498</v>
      </c>
      <c r="C29" s="349" t="s">
        <v>971</v>
      </c>
      <c r="D29" s="33"/>
      <c r="E29" s="33"/>
      <c r="F29" s="33"/>
      <c r="G29" s="33"/>
      <c r="H29" s="471"/>
      <c r="I29" s="471"/>
    </row>
    <row r="30" spans="1:9" x14ac:dyDescent="0.2">
      <c r="A30" s="469" t="s">
        <v>67</v>
      </c>
      <c r="B30" s="439" t="s">
        <v>944</v>
      </c>
      <c r="C30" s="33"/>
      <c r="D30" s="349" t="s">
        <v>971</v>
      </c>
      <c r="E30" s="33"/>
      <c r="F30" s="349" t="s">
        <v>971</v>
      </c>
      <c r="G30" s="33"/>
      <c r="H30" s="471"/>
      <c r="I30" s="471"/>
    </row>
    <row r="31" spans="1:9" x14ac:dyDescent="0.2">
      <c r="A31" s="469" t="s">
        <v>67</v>
      </c>
      <c r="B31" s="439" t="s">
        <v>942</v>
      </c>
      <c r="C31" s="33"/>
      <c r="D31" s="349" t="s">
        <v>971</v>
      </c>
      <c r="E31" s="33"/>
      <c r="F31" s="349" t="s">
        <v>971</v>
      </c>
      <c r="G31" s="33"/>
      <c r="H31" s="471"/>
      <c r="I31" s="471"/>
    </row>
    <row r="32" spans="1:9" ht="40.5" customHeight="1" x14ac:dyDescent="0.2">
      <c r="A32" s="469" t="s">
        <v>67</v>
      </c>
      <c r="B32" s="439" t="s">
        <v>499</v>
      </c>
      <c r="C32" s="33"/>
      <c r="D32" s="33"/>
      <c r="E32" s="33"/>
      <c r="F32" s="33"/>
      <c r="G32" s="349" t="s">
        <v>971</v>
      </c>
      <c r="H32" s="471"/>
      <c r="I32" s="471"/>
    </row>
    <row r="33" spans="1:9" x14ac:dyDescent="0.2">
      <c r="A33" s="446"/>
      <c r="B33" s="471"/>
      <c r="C33" s="471"/>
      <c r="D33" s="471"/>
      <c r="E33" s="471"/>
      <c r="F33" s="471"/>
      <c r="G33" s="471"/>
      <c r="H33" s="471"/>
      <c r="I33" s="471"/>
    </row>
    <row r="34" spans="1:9" ht="27" customHeight="1" x14ac:dyDescent="0.2">
      <c r="A34" s="469" t="s">
        <v>72</v>
      </c>
      <c r="B34" s="764" t="s">
        <v>70</v>
      </c>
      <c r="C34" s="764"/>
      <c r="D34" s="764"/>
      <c r="E34" s="116">
        <v>2.5</v>
      </c>
      <c r="F34" s="453"/>
      <c r="G34" s="29"/>
      <c r="H34" s="471"/>
      <c r="I34" s="471"/>
    </row>
    <row r="35" spans="1:9" x14ac:dyDescent="0.2">
      <c r="A35" s="446"/>
      <c r="B35" s="471"/>
      <c r="C35" s="471"/>
      <c r="D35" s="471"/>
      <c r="E35" s="471"/>
      <c r="F35" s="471"/>
      <c r="G35" s="471"/>
      <c r="H35" s="471"/>
      <c r="I35" s="471"/>
    </row>
    <row r="36" spans="1:9" ht="26.25" customHeight="1" x14ac:dyDescent="0.2">
      <c r="A36" s="469" t="s">
        <v>73</v>
      </c>
      <c r="B36" s="764" t="s">
        <v>71</v>
      </c>
      <c r="C36" s="764"/>
      <c r="D36" s="764"/>
      <c r="E36" s="116">
        <v>2.5</v>
      </c>
      <c r="F36" s="453"/>
      <c r="G36" s="29"/>
      <c r="H36" s="471"/>
      <c r="I36" s="471"/>
    </row>
    <row r="37" spans="1:9" x14ac:dyDescent="0.2">
      <c r="A37" s="446"/>
      <c r="B37" s="471"/>
      <c r="C37" s="471"/>
      <c r="D37" s="471"/>
      <c r="E37" s="471"/>
      <c r="F37" s="471"/>
      <c r="G37" s="471"/>
      <c r="H37" s="471"/>
      <c r="I37" s="471"/>
    </row>
    <row r="38" spans="1:9" ht="12.75" customHeight="1" x14ac:dyDescent="0.2">
      <c r="A38" s="469" t="s">
        <v>74</v>
      </c>
      <c r="B38" s="765" t="s">
        <v>500</v>
      </c>
      <c r="C38" s="766"/>
      <c r="D38" s="766"/>
      <c r="E38" s="766"/>
      <c r="F38" s="766"/>
      <c r="G38" s="839"/>
      <c r="H38" s="471"/>
      <c r="I38" s="471"/>
    </row>
    <row r="39" spans="1:9" x14ac:dyDescent="0.2">
      <c r="A39" s="469"/>
      <c r="B39" s="840"/>
      <c r="C39" s="841"/>
      <c r="D39" s="841"/>
      <c r="E39" s="841"/>
      <c r="F39" s="841"/>
      <c r="G39" s="842"/>
      <c r="H39" s="471"/>
      <c r="I39" s="471"/>
    </row>
    <row r="40" spans="1:9" x14ac:dyDescent="0.2">
      <c r="A40" s="446"/>
      <c r="B40" s="471"/>
      <c r="C40" s="471"/>
      <c r="D40" s="471"/>
      <c r="E40" s="471"/>
      <c r="F40" s="471"/>
      <c r="G40" s="471"/>
      <c r="H40" s="471"/>
      <c r="I40" s="471"/>
    </row>
    <row r="41" spans="1:9" ht="37.5" customHeight="1" x14ac:dyDescent="0.2">
      <c r="A41" s="469" t="s">
        <v>76</v>
      </c>
      <c r="B41" s="841" t="s">
        <v>75</v>
      </c>
      <c r="C41" s="841"/>
      <c r="D41" s="841"/>
      <c r="E41" s="841"/>
      <c r="F41" s="841"/>
      <c r="G41" s="841"/>
      <c r="H41" s="471"/>
      <c r="I41" s="471"/>
    </row>
    <row r="42" spans="1:9" ht="22.5" x14ac:dyDescent="0.2">
      <c r="A42" s="469" t="s">
        <v>76</v>
      </c>
      <c r="B42" s="462"/>
      <c r="C42" s="214" t="s">
        <v>501</v>
      </c>
      <c r="D42" s="214" t="s">
        <v>502</v>
      </c>
      <c r="E42" s="214" t="s">
        <v>503</v>
      </c>
      <c r="F42" s="214" t="s">
        <v>504</v>
      </c>
      <c r="G42" s="214" t="s">
        <v>505</v>
      </c>
      <c r="H42" s="471"/>
      <c r="I42" s="471"/>
    </row>
    <row r="43" spans="1:9" x14ac:dyDescent="0.2">
      <c r="A43" s="469" t="s">
        <v>76</v>
      </c>
      <c r="B43" s="464" t="s">
        <v>281</v>
      </c>
      <c r="C43" s="117"/>
      <c r="D43" s="117"/>
      <c r="E43" s="117"/>
      <c r="F43" s="117"/>
      <c r="G43" s="347" t="s">
        <v>971</v>
      </c>
      <c r="H43" s="471"/>
      <c r="I43" s="471"/>
    </row>
    <row r="44" spans="1:9" x14ac:dyDescent="0.2">
      <c r="A44" s="469" t="s">
        <v>76</v>
      </c>
      <c r="B44" s="464" t="s">
        <v>68</v>
      </c>
      <c r="C44" s="117"/>
      <c r="D44" s="117"/>
      <c r="E44" s="117"/>
      <c r="F44" s="117"/>
      <c r="G44" s="347" t="s">
        <v>971</v>
      </c>
      <c r="H44" s="471"/>
      <c r="I44" s="471"/>
    </row>
    <row r="45" spans="1:9" x14ac:dyDescent="0.2">
      <c r="A45" s="469" t="s">
        <v>76</v>
      </c>
      <c r="B45" s="464" t="s">
        <v>282</v>
      </c>
      <c r="C45" s="117"/>
      <c r="D45" s="117"/>
      <c r="E45" s="117"/>
      <c r="F45" s="117"/>
      <c r="G45" s="347" t="s">
        <v>971</v>
      </c>
      <c r="H45" s="471"/>
      <c r="I45" s="471"/>
    </row>
    <row r="46" spans="1:9" x14ac:dyDescent="0.2">
      <c r="A46" s="469" t="s">
        <v>76</v>
      </c>
      <c r="B46" s="464" t="s">
        <v>283</v>
      </c>
      <c r="C46" s="117"/>
      <c r="D46" s="117"/>
      <c r="E46" s="117"/>
      <c r="F46" s="117"/>
      <c r="G46" s="347" t="s">
        <v>1050</v>
      </c>
      <c r="H46" s="471"/>
      <c r="I46" s="471"/>
    </row>
    <row r="47" spans="1:9" x14ac:dyDescent="0.2">
      <c r="A47" s="446"/>
      <c r="B47" s="471"/>
      <c r="C47" s="471"/>
      <c r="D47" s="471"/>
      <c r="E47" s="471"/>
      <c r="F47" s="471"/>
      <c r="G47" s="471"/>
      <c r="H47" s="471"/>
      <c r="I47" s="471"/>
    </row>
    <row r="48" spans="1:9" ht="12.75" customHeight="1" x14ac:dyDescent="0.2">
      <c r="A48" s="469" t="s">
        <v>77</v>
      </c>
      <c r="B48" s="758"/>
      <c r="C48" s="759"/>
      <c r="D48" s="760"/>
      <c r="E48" s="33" t="s">
        <v>507</v>
      </c>
      <c r="F48" s="33" t="s">
        <v>508</v>
      </c>
      <c r="G48" s="111"/>
      <c r="H48" s="471"/>
      <c r="I48" s="471"/>
    </row>
    <row r="49" spans="1:9" ht="26.25" customHeight="1" x14ac:dyDescent="0.2">
      <c r="A49" s="469" t="s">
        <v>77</v>
      </c>
      <c r="B49" s="729" t="s">
        <v>57</v>
      </c>
      <c r="C49" s="761"/>
      <c r="D49" s="762"/>
      <c r="E49" s="33"/>
      <c r="F49" s="349" t="s">
        <v>1050</v>
      </c>
      <c r="G49" s="45"/>
      <c r="H49" s="471"/>
      <c r="I49" s="471"/>
    </row>
    <row r="50" spans="1:9" x14ac:dyDescent="0.2">
      <c r="A50" s="446"/>
      <c r="B50" s="448"/>
      <c r="C50" s="448"/>
      <c r="D50" s="448"/>
      <c r="E50" s="105"/>
      <c r="F50" s="105"/>
      <c r="G50" s="471"/>
      <c r="H50" s="471"/>
      <c r="I50" s="471"/>
    </row>
    <row r="51" spans="1:9" ht="12.75" customHeight="1" x14ac:dyDescent="0.2">
      <c r="A51" s="469" t="s">
        <v>78</v>
      </c>
      <c r="B51" s="765" t="s">
        <v>79</v>
      </c>
      <c r="C51" s="766"/>
      <c r="D51" s="766"/>
      <c r="E51" s="766"/>
      <c r="F51" s="766"/>
      <c r="G51" s="839"/>
      <c r="H51" s="471"/>
      <c r="I51" s="471"/>
    </row>
    <row r="52" spans="1:9" x14ac:dyDescent="0.2">
      <c r="A52" s="469"/>
      <c r="B52" s="840"/>
      <c r="C52" s="841"/>
      <c r="D52" s="841"/>
      <c r="E52" s="841"/>
      <c r="F52" s="841"/>
      <c r="G52" s="842"/>
      <c r="H52" s="471"/>
      <c r="I52" s="471"/>
    </row>
    <row r="53" spans="1:9" x14ac:dyDescent="0.2">
      <c r="A53" s="446"/>
      <c r="B53" s="471"/>
      <c r="C53" s="471"/>
      <c r="D53" s="471"/>
      <c r="E53" s="471"/>
      <c r="F53" s="471"/>
      <c r="G53" s="471"/>
      <c r="H53" s="471"/>
      <c r="I53" s="471"/>
    </row>
    <row r="54" spans="1:9" ht="15.75" x14ac:dyDescent="0.2">
      <c r="A54" s="446"/>
      <c r="B54" s="843" t="s">
        <v>80</v>
      </c>
      <c r="C54" s="779"/>
      <c r="D54" s="471"/>
      <c r="E54" s="471"/>
      <c r="F54" s="471"/>
      <c r="G54" s="471"/>
      <c r="H54" s="471"/>
      <c r="I54" s="471"/>
    </row>
    <row r="55" spans="1:9" ht="27.75" customHeight="1" x14ac:dyDescent="0.2">
      <c r="A55" s="469" t="s">
        <v>81</v>
      </c>
      <c r="B55" s="764" t="s">
        <v>82</v>
      </c>
      <c r="C55" s="764"/>
      <c r="D55" s="764"/>
      <c r="E55" s="367" t="s">
        <v>1056</v>
      </c>
      <c r="F55" s="471"/>
      <c r="G55" s="29"/>
      <c r="H55" s="471"/>
      <c r="I55" s="471"/>
    </row>
    <row r="56" spans="1:9" x14ac:dyDescent="0.2">
      <c r="A56" s="446"/>
      <c r="B56" s="471"/>
      <c r="C56" s="471"/>
      <c r="D56" s="471"/>
      <c r="E56" s="471"/>
      <c r="F56" s="471"/>
      <c r="G56" s="471"/>
      <c r="H56" s="471"/>
      <c r="I56" s="471"/>
    </row>
    <row r="57" spans="1:9" x14ac:dyDescent="0.2">
      <c r="A57" s="469" t="s">
        <v>840</v>
      </c>
      <c r="B57" s="758"/>
      <c r="C57" s="759"/>
      <c r="D57" s="760"/>
      <c r="E57" s="33" t="s">
        <v>58</v>
      </c>
      <c r="F57" s="33" t="s">
        <v>83</v>
      </c>
      <c r="G57" s="471"/>
      <c r="H57" s="471"/>
      <c r="I57" s="471"/>
    </row>
    <row r="58" spans="1:9" ht="26.25" customHeight="1" x14ac:dyDescent="0.2">
      <c r="A58" s="469" t="s">
        <v>840</v>
      </c>
      <c r="B58" s="729" t="s">
        <v>839</v>
      </c>
      <c r="C58" s="761"/>
      <c r="D58" s="762"/>
      <c r="E58" s="349" t="s">
        <v>1050</v>
      </c>
      <c r="F58" s="33"/>
      <c r="G58" s="471"/>
      <c r="H58" s="471"/>
      <c r="I58" s="471"/>
    </row>
    <row r="59" spans="1:9" x14ac:dyDescent="0.2">
      <c r="A59" s="446"/>
      <c r="B59" s="471"/>
      <c r="C59" s="471"/>
      <c r="D59" s="471"/>
      <c r="E59" s="471"/>
      <c r="F59" s="471"/>
      <c r="G59" s="471"/>
      <c r="H59" s="471"/>
      <c r="I59" s="471"/>
    </row>
    <row r="60" spans="1:9" x14ac:dyDescent="0.2">
      <c r="A60" s="469" t="s">
        <v>842</v>
      </c>
      <c r="B60" s="758"/>
      <c r="C60" s="759"/>
      <c r="D60" s="760"/>
      <c r="E60" s="33" t="s">
        <v>58</v>
      </c>
      <c r="F60" s="33" t="s">
        <v>83</v>
      </c>
      <c r="G60" s="471"/>
      <c r="H60" s="471"/>
      <c r="I60" s="471"/>
    </row>
    <row r="61" spans="1:9" ht="27" customHeight="1" x14ac:dyDescent="0.2">
      <c r="A61" s="469" t="s">
        <v>842</v>
      </c>
      <c r="B61" s="729" t="s">
        <v>841</v>
      </c>
      <c r="C61" s="761"/>
      <c r="D61" s="762"/>
      <c r="E61" s="349" t="s">
        <v>1050</v>
      </c>
      <c r="F61" s="33"/>
      <c r="G61" s="471"/>
      <c r="H61" s="471"/>
      <c r="I61" s="471"/>
    </row>
    <row r="62" spans="1:9" x14ac:dyDescent="0.2">
      <c r="A62" s="446"/>
      <c r="B62" s="428"/>
      <c r="C62" s="428"/>
      <c r="D62" s="428"/>
      <c r="E62" s="428"/>
      <c r="F62" s="428"/>
      <c r="G62" s="428"/>
      <c r="H62" s="471"/>
      <c r="I62" s="471"/>
    </row>
    <row r="63" spans="1:9" ht="27.75" customHeight="1" x14ac:dyDescent="0.2">
      <c r="A63" s="469" t="s">
        <v>843</v>
      </c>
      <c r="B63" s="764" t="s">
        <v>59</v>
      </c>
      <c r="C63" s="764"/>
      <c r="D63" s="764"/>
      <c r="E63" s="367" t="s">
        <v>1050</v>
      </c>
      <c r="F63" s="451"/>
      <c r="G63" s="29"/>
      <c r="H63" s="471"/>
      <c r="I63" s="471"/>
    </row>
    <row r="64" spans="1:9" x14ac:dyDescent="0.2">
      <c r="A64" s="469"/>
      <c r="B64" s="451"/>
      <c r="C64" s="451"/>
      <c r="D64" s="451"/>
      <c r="E64" s="451"/>
      <c r="F64" s="451"/>
      <c r="G64" s="29"/>
      <c r="H64" s="471"/>
      <c r="I64" s="471"/>
    </row>
    <row r="65" spans="1:9" ht="26.25" customHeight="1" x14ac:dyDescent="0.2">
      <c r="A65" s="469" t="s">
        <v>844</v>
      </c>
      <c r="B65" s="764" t="s">
        <v>845</v>
      </c>
      <c r="C65" s="764"/>
      <c r="D65" s="764"/>
      <c r="E65" s="367" t="s">
        <v>1057</v>
      </c>
      <c r="F65" s="451"/>
      <c r="G65" s="29"/>
      <c r="H65" s="471"/>
      <c r="I65" s="471"/>
    </row>
    <row r="66" spans="1:9" x14ac:dyDescent="0.2">
      <c r="A66" s="469"/>
      <c r="B66" s="451"/>
      <c r="C66" s="451"/>
      <c r="D66" s="451"/>
      <c r="E66" s="451"/>
      <c r="F66" s="451"/>
      <c r="G66" s="29"/>
      <c r="H66" s="471"/>
      <c r="I66" s="471"/>
    </row>
    <row r="67" spans="1:9" ht="12.75" customHeight="1" x14ac:dyDescent="0.2">
      <c r="A67" s="469" t="s">
        <v>846</v>
      </c>
      <c r="B67" s="838" t="s">
        <v>1059</v>
      </c>
      <c r="C67" s="766"/>
      <c r="D67" s="766"/>
      <c r="E67" s="766"/>
      <c r="F67" s="766"/>
      <c r="G67" s="839"/>
      <c r="H67" s="471"/>
      <c r="I67" s="471"/>
    </row>
    <row r="68" spans="1:9" ht="25.5" customHeight="1" x14ac:dyDescent="0.2">
      <c r="A68" s="469"/>
      <c r="B68" s="840"/>
      <c r="C68" s="841"/>
      <c r="D68" s="841"/>
      <c r="E68" s="841"/>
      <c r="F68" s="841"/>
      <c r="G68" s="842"/>
      <c r="H68" s="471"/>
      <c r="I68" s="471"/>
    </row>
  </sheetData>
  <mergeCells count="27">
    <mergeCell ref="B63:D63"/>
    <mergeCell ref="B65:D65"/>
    <mergeCell ref="B67:G68"/>
    <mergeCell ref="B54:C54"/>
    <mergeCell ref="B55:D55"/>
    <mergeCell ref="B57:D57"/>
    <mergeCell ref="B58:D58"/>
    <mergeCell ref="B60:D60"/>
    <mergeCell ref="B61:D61"/>
    <mergeCell ref="B51:G52"/>
    <mergeCell ref="B15:D15"/>
    <mergeCell ref="B21:D21"/>
    <mergeCell ref="B22:D22"/>
    <mergeCell ref="B23:D23"/>
    <mergeCell ref="B25:E25"/>
    <mergeCell ref="B34:D34"/>
    <mergeCell ref="B36:D36"/>
    <mergeCell ref="B38:G39"/>
    <mergeCell ref="B41:G41"/>
    <mergeCell ref="B48:D48"/>
    <mergeCell ref="B49:D49"/>
    <mergeCell ref="B14:C14"/>
    <mergeCell ref="A1:G1"/>
    <mergeCell ref="B4:D4"/>
    <mergeCell ref="B5:D5"/>
    <mergeCell ref="B6:D6"/>
    <mergeCell ref="B8:G8"/>
  </mergeCells>
  <hyperlinks>
    <hyperlink ref="J1" location="D!A1" display="Integrated / Survey Version"/>
    <hyperlink ref="L1" location="'D CAPS'!A1" display="CAPS                                         "/>
    <hyperlink ref="I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H70"/>
  <sheetViews>
    <sheetView workbookViewId="0">
      <selection sqref="A1:D1"/>
    </sheetView>
  </sheetViews>
  <sheetFormatPr defaultRowHeight="12.75" x14ac:dyDescent="0.2"/>
  <cols>
    <col min="1" max="1" width="4.5703125" style="1" bestFit="1" customWidth="1"/>
    <col min="2" max="2" width="31.85546875" bestFit="1" customWidth="1"/>
    <col min="3" max="3" width="4" customWidth="1"/>
    <col min="4" max="4" width="45.5703125" customWidth="1"/>
  </cols>
  <sheetData>
    <row r="1" spans="1:8" ht="38.25" x14ac:dyDescent="0.2">
      <c r="A1" s="711" t="s">
        <v>221</v>
      </c>
      <c r="B1" s="711"/>
      <c r="C1" s="711"/>
      <c r="D1" s="712"/>
      <c r="E1" s="343" t="s">
        <v>1043</v>
      </c>
      <c r="F1" s="334" t="s">
        <v>1026</v>
      </c>
      <c r="G1" s="344" t="s">
        <v>1044</v>
      </c>
      <c r="H1" s="332" t="s">
        <v>1028</v>
      </c>
    </row>
    <row r="2" spans="1:8" x14ac:dyDescent="0.2">
      <c r="C2" s="713"/>
      <c r="D2" s="713"/>
    </row>
    <row r="3" spans="1:8" x14ac:dyDescent="0.2">
      <c r="A3" s="2" t="s">
        <v>139</v>
      </c>
      <c r="B3" s="187" t="s">
        <v>140</v>
      </c>
      <c r="C3" s="48"/>
      <c r="D3" s="48"/>
    </row>
    <row r="4" spans="1:8" x14ac:dyDescent="0.2">
      <c r="A4" s="2" t="s">
        <v>139</v>
      </c>
      <c r="B4" s="188" t="s">
        <v>141</v>
      </c>
      <c r="C4" s="179"/>
      <c r="D4" s="179" t="s">
        <v>964</v>
      </c>
    </row>
    <row r="5" spans="1:8" x14ac:dyDescent="0.2">
      <c r="A5" s="2" t="s">
        <v>139</v>
      </c>
      <c r="B5" s="188" t="s">
        <v>142</v>
      </c>
      <c r="C5" s="179"/>
      <c r="D5" s="430" t="s">
        <v>1061</v>
      </c>
    </row>
    <row r="6" spans="1:8" x14ac:dyDescent="0.2">
      <c r="A6" s="2" t="s">
        <v>139</v>
      </c>
      <c r="B6" s="188" t="s">
        <v>143</v>
      </c>
      <c r="C6" s="179"/>
      <c r="D6" s="179" t="s">
        <v>965</v>
      </c>
    </row>
    <row r="7" spans="1:8" x14ac:dyDescent="0.2">
      <c r="A7" s="2" t="s">
        <v>139</v>
      </c>
      <c r="B7" s="188" t="s">
        <v>223</v>
      </c>
      <c r="C7" s="179"/>
      <c r="D7" s="179" t="s">
        <v>966</v>
      </c>
    </row>
    <row r="8" spans="1:8" x14ac:dyDescent="0.2">
      <c r="A8" s="2" t="s">
        <v>139</v>
      </c>
      <c r="B8" s="188" t="s">
        <v>144</v>
      </c>
      <c r="C8" s="179"/>
      <c r="D8" s="179" t="s">
        <v>967</v>
      </c>
    </row>
    <row r="9" spans="1:8" x14ac:dyDescent="0.2">
      <c r="A9" s="2" t="s">
        <v>139</v>
      </c>
      <c r="B9" s="188" t="s">
        <v>145</v>
      </c>
      <c r="C9" s="179"/>
      <c r="D9" s="179" t="s">
        <v>968</v>
      </c>
    </row>
    <row r="10" spans="1:8" x14ac:dyDescent="0.2">
      <c r="A10" s="2" t="s">
        <v>139</v>
      </c>
      <c r="B10" s="188" t="s">
        <v>146</v>
      </c>
      <c r="C10" s="179"/>
      <c r="D10" s="179" t="s">
        <v>969</v>
      </c>
    </row>
    <row r="11" spans="1:8" x14ac:dyDescent="0.2">
      <c r="A11" s="2" t="s">
        <v>139</v>
      </c>
      <c r="B11" s="188" t="s">
        <v>147</v>
      </c>
      <c r="C11" s="179"/>
      <c r="D11" s="297" t="s">
        <v>970</v>
      </c>
    </row>
    <row r="12" spans="1:8" x14ac:dyDescent="0.2">
      <c r="A12" s="2" t="s">
        <v>139</v>
      </c>
      <c r="B12" s="45" t="s">
        <v>148</v>
      </c>
      <c r="C12" s="48"/>
      <c r="D12" s="184"/>
      <c r="E12" s="183" t="s">
        <v>507</v>
      </c>
      <c r="F12" s="26" t="s">
        <v>508</v>
      </c>
    </row>
    <row r="13" spans="1:8" x14ac:dyDescent="0.2">
      <c r="A13" s="2"/>
      <c r="B13" s="45"/>
      <c r="C13" s="48"/>
      <c r="D13" s="184"/>
      <c r="E13" s="43"/>
      <c r="F13" s="9" t="s">
        <v>971</v>
      </c>
    </row>
    <row r="14" spans="1:8" x14ac:dyDescent="0.2">
      <c r="A14" s="2" t="s">
        <v>139</v>
      </c>
      <c r="B14" s="189" t="s">
        <v>149</v>
      </c>
      <c r="C14" s="190"/>
      <c r="D14" s="191"/>
    </row>
    <row r="15" spans="1:8" x14ac:dyDescent="0.2">
      <c r="A15" s="2"/>
      <c r="B15" s="185"/>
      <c r="C15" s="182"/>
      <c r="D15" s="186"/>
    </row>
    <row r="16" spans="1:8" x14ac:dyDescent="0.2">
      <c r="A16" s="2"/>
      <c r="B16" s="215"/>
      <c r="C16" s="216"/>
      <c r="D16" s="216"/>
    </row>
    <row r="17" spans="1:4" ht="53.25" customHeight="1" x14ac:dyDescent="0.2">
      <c r="A17" s="224" t="s">
        <v>347</v>
      </c>
      <c r="B17" s="715" t="s">
        <v>720</v>
      </c>
      <c r="C17" s="715"/>
      <c r="D17" s="715"/>
    </row>
    <row r="18" spans="1:4" ht="53.25" customHeight="1" x14ac:dyDescent="0.2">
      <c r="A18" s="2"/>
      <c r="B18" s="716"/>
      <c r="C18" s="717"/>
      <c r="D18" s="718"/>
    </row>
    <row r="19" spans="1:4" x14ac:dyDescent="0.2">
      <c r="C19" s="7"/>
      <c r="D19" s="7"/>
    </row>
    <row r="20" spans="1:4" x14ac:dyDescent="0.2">
      <c r="A20" s="2" t="s">
        <v>712</v>
      </c>
      <c r="B20" s="10" t="s">
        <v>222</v>
      </c>
      <c r="C20" s="714"/>
      <c r="D20" s="714"/>
    </row>
    <row r="21" spans="1:4" x14ac:dyDescent="0.2">
      <c r="A21" s="2" t="s">
        <v>712</v>
      </c>
      <c r="B21" s="9" t="s">
        <v>353</v>
      </c>
      <c r="C21" s="707" t="s">
        <v>972</v>
      </c>
      <c r="D21" s="707"/>
    </row>
    <row r="22" spans="1:4" x14ac:dyDescent="0.2">
      <c r="A22" s="2" t="s">
        <v>712</v>
      </c>
      <c r="B22" s="9" t="s">
        <v>223</v>
      </c>
      <c r="C22" s="707" t="s">
        <v>973</v>
      </c>
      <c r="D22" s="707"/>
    </row>
    <row r="23" spans="1:4" x14ac:dyDescent="0.2">
      <c r="A23" s="2" t="s">
        <v>712</v>
      </c>
      <c r="B23" s="176" t="s">
        <v>700</v>
      </c>
      <c r="C23" s="707" t="s">
        <v>974</v>
      </c>
      <c r="D23" s="707"/>
    </row>
    <row r="24" spans="1:4" x14ac:dyDescent="0.2">
      <c r="A24" s="2" t="s">
        <v>712</v>
      </c>
      <c r="B24" s="176" t="s">
        <v>699</v>
      </c>
      <c r="C24" s="709"/>
      <c r="D24" s="710"/>
    </row>
    <row r="25" spans="1:4" x14ac:dyDescent="0.2">
      <c r="A25" s="2" t="s">
        <v>712</v>
      </c>
      <c r="B25" s="176" t="s">
        <v>700</v>
      </c>
      <c r="C25" s="709"/>
      <c r="D25" s="710"/>
    </row>
    <row r="26" spans="1:4" x14ac:dyDescent="0.2">
      <c r="A26" s="2" t="s">
        <v>712</v>
      </c>
      <c r="B26" s="9" t="s">
        <v>701</v>
      </c>
      <c r="C26" s="707" t="s">
        <v>975</v>
      </c>
      <c r="D26" s="707"/>
    </row>
    <row r="27" spans="1:4" x14ac:dyDescent="0.2">
      <c r="A27" s="2" t="s">
        <v>712</v>
      </c>
      <c r="B27" s="9" t="s">
        <v>224</v>
      </c>
      <c r="C27" s="708" t="s">
        <v>976</v>
      </c>
      <c r="D27" s="707"/>
    </row>
    <row r="28" spans="1:4" x14ac:dyDescent="0.2">
      <c r="A28" s="2" t="s">
        <v>712</v>
      </c>
      <c r="B28" s="9" t="s">
        <v>225</v>
      </c>
      <c r="C28" s="707" t="s">
        <v>977</v>
      </c>
      <c r="D28" s="707"/>
    </row>
    <row r="29" spans="1:4" x14ac:dyDescent="0.2">
      <c r="A29" s="2" t="s">
        <v>712</v>
      </c>
      <c r="B29" s="9" t="s">
        <v>226</v>
      </c>
      <c r="C29" s="707" t="s">
        <v>978</v>
      </c>
      <c r="D29" s="707"/>
    </row>
    <row r="30" spans="1:4" x14ac:dyDescent="0.2">
      <c r="A30" s="2" t="s">
        <v>712</v>
      </c>
      <c r="B30" s="9" t="s">
        <v>702</v>
      </c>
      <c r="C30" s="709" t="s">
        <v>973</v>
      </c>
      <c r="D30" s="710"/>
    </row>
    <row r="31" spans="1:4" x14ac:dyDescent="0.2">
      <c r="A31" s="2" t="s">
        <v>712</v>
      </c>
      <c r="B31" s="9" t="s">
        <v>700</v>
      </c>
      <c r="C31" s="709" t="s">
        <v>974</v>
      </c>
      <c r="D31" s="710"/>
    </row>
    <row r="32" spans="1:4" x14ac:dyDescent="0.2">
      <c r="A32" s="2" t="s">
        <v>712</v>
      </c>
      <c r="B32" s="9" t="s">
        <v>838</v>
      </c>
      <c r="C32" s="707" t="s">
        <v>979</v>
      </c>
      <c r="D32" s="707"/>
    </row>
    <row r="33" spans="1:4" x14ac:dyDescent="0.2">
      <c r="A33" s="2" t="s">
        <v>712</v>
      </c>
      <c r="B33" s="9" t="s">
        <v>227</v>
      </c>
      <c r="C33" s="721" t="s">
        <v>980</v>
      </c>
      <c r="D33" s="722"/>
    </row>
    <row r="34" spans="1:4" ht="38.25" x14ac:dyDescent="0.2">
      <c r="A34" s="224" t="s">
        <v>712</v>
      </c>
      <c r="B34" s="253" t="s">
        <v>384</v>
      </c>
      <c r="C34" s="708" t="s">
        <v>981</v>
      </c>
      <c r="D34" s="707"/>
    </row>
    <row r="35" spans="1:4" ht="51" x14ac:dyDescent="0.2">
      <c r="A35" s="224" t="s">
        <v>712</v>
      </c>
      <c r="B35" s="252" t="s">
        <v>385</v>
      </c>
      <c r="C35" s="225"/>
      <c r="D35" s="226"/>
    </row>
    <row r="37" spans="1:4" x14ac:dyDescent="0.2">
      <c r="A37" s="2" t="s">
        <v>713</v>
      </c>
      <c r="B37" s="719" t="s">
        <v>228</v>
      </c>
      <c r="C37" s="720"/>
      <c r="D37" s="712"/>
    </row>
    <row r="38" spans="1:4" x14ac:dyDescent="0.2">
      <c r="A38" s="2" t="s">
        <v>713</v>
      </c>
      <c r="B38" s="11" t="s">
        <v>229</v>
      </c>
      <c r="C38" s="89"/>
    </row>
    <row r="39" spans="1:4" x14ac:dyDescent="0.2">
      <c r="A39" s="2" t="s">
        <v>713</v>
      </c>
      <c r="B39" s="11" t="s">
        <v>230</v>
      </c>
      <c r="C39" s="89" t="s">
        <v>971</v>
      </c>
    </row>
    <row r="40" spans="1:4" x14ac:dyDescent="0.2">
      <c r="A40" s="2" t="s">
        <v>713</v>
      </c>
      <c r="B40" s="11" t="s">
        <v>231</v>
      </c>
      <c r="C40" s="89"/>
    </row>
    <row r="41" spans="1:4" x14ac:dyDescent="0.2">
      <c r="A41" s="2"/>
      <c r="B41" s="3"/>
    </row>
    <row r="42" spans="1:4" x14ac:dyDescent="0.2">
      <c r="A42" s="2" t="s">
        <v>714</v>
      </c>
      <c r="B42" s="3" t="s">
        <v>703</v>
      </c>
    </row>
    <row r="43" spans="1:4" x14ac:dyDescent="0.2">
      <c r="A43" s="2" t="s">
        <v>714</v>
      </c>
      <c r="B43" s="11" t="s">
        <v>232</v>
      </c>
      <c r="C43" s="89" t="s">
        <v>971</v>
      </c>
    </row>
    <row r="44" spans="1:4" x14ac:dyDescent="0.2">
      <c r="A44" s="2" t="s">
        <v>714</v>
      </c>
      <c r="B44" s="11" t="s">
        <v>233</v>
      </c>
      <c r="C44" s="89"/>
    </row>
    <row r="45" spans="1:4" x14ac:dyDescent="0.2">
      <c r="A45" s="2" t="s">
        <v>714</v>
      </c>
      <c r="B45" s="11" t="s">
        <v>234</v>
      </c>
      <c r="C45" s="89"/>
    </row>
    <row r="46" spans="1:4" x14ac:dyDescent="0.2">
      <c r="A46" s="2"/>
      <c r="B46" s="3"/>
    </row>
    <row r="47" spans="1:4" x14ac:dyDescent="0.2">
      <c r="A47" s="2" t="s">
        <v>715</v>
      </c>
      <c r="B47" s="3" t="s">
        <v>235</v>
      </c>
      <c r="C47" s="5"/>
    </row>
    <row r="48" spans="1:4" x14ac:dyDescent="0.2">
      <c r="A48" s="2" t="s">
        <v>715</v>
      </c>
      <c r="B48" s="11" t="s">
        <v>236</v>
      </c>
      <c r="C48" s="88"/>
    </row>
    <row r="49" spans="1:3" x14ac:dyDescent="0.2">
      <c r="A49" s="2" t="s">
        <v>715</v>
      </c>
      <c r="B49" s="11" t="s">
        <v>237</v>
      </c>
      <c r="C49" s="88"/>
    </row>
    <row r="50" spans="1:3" x14ac:dyDescent="0.2">
      <c r="A50" s="2" t="s">
        <v>715</v>
      </c>
      <c r="B50" s="11" t="s">
        <v>238</v>
      </c>
      <c r="C50" s="88"/>
    </row>
    <row r="51" spans="1:3" x14ac:dyDescent="0.2">
      <c r="A51" s="2" t="s">
        <v>715</v>
      </c>
      <c r="B51" s="12" t="s">
        <v>239</v>
      </c>
      <c r="C51" s="88"/>
    </row>
    <row r="52" spans="1:3" x14ac:dyDescent="0.2">
      <c r="A52" s="2" t="s">
        <v>715</v>
      </c>
      <c r="B52" s="11" t="s">
        <v>240</v>
      </c>
      <c r="C52" s="88"/>
    </row>
    <row r="53" spans="1:3" x14ac:dyDescent="0.2">
      <c r="A53" s="2" t="s">
        <v>715</v>
      </c>
      <c r="B53" s="13" t="s">
        <v>241</v>
      </c>
      <c r="C53" s="88" t="s">
        <v>971</v>
      </c>
    </row>
    <row r="54" spans="1:3" ht="63.75" x14ac:dyDescent="0.2">
      <c r="A54" s="2"/>
      <c r="B54" s="298" t="s">
        <v>982</v>
      </c>
      <c r="C54" s="90"/>
    </row>
    <row r="55" spans="1:3" x14ac:dyDescent="0.2">
      <c r="A55" s="2" t="s">
        <v>715</v>
      </c>
      <c r="B55" s="13" t="s">
        <v>242</v>
      </c>
      <c r="C55" s="88"/>
    </row>
    <row r="56" spans="1:3" x14ac:dyDescent="0.2">
      <c r="A56" s="2"/>
      <c r="B56" s="14"/>
      <c r="C56" s="15"/>
    </row>
    <row r="57" spans="1:3" x14ac:dyDescent="0.2">
      <c r="A57" s="2"/>
      <c r="B57" s="3"/>
      <c r="C57" s="5"/>
    </row>
    <row r="58" spans="1:3" x14ac:dyDescent="0.2">
      <c r="A58" s="2" t="s">
        <v>716</v>
      </c>
      <c r="B58" s="3" t="s">
        <v>704</v>
      </c>
    </row>
    <row r="59" spans="1:3" x14ac:dyDescent="0.2">
      <c r="A59" s="2" t="s">
        <v>716</v>
      </c>
      <c r="B59" s="11" t="s">
        <v>243</v>
      </c>
      <c r="C59" s="89"/>
    </row>
    <row r="60" spans="1:3" x14ac:dyDescent="0.2">
      <c r="A60" s="2" t="s">
        <v>716</v>
      </c>
      <c r="B60" s="11" t="s">
        <v>244</v>
      </c>
      <c r="C60" s="89"/>
    </row>
    <row r="61" spans="1:3" x14ac:dyDescent="0.2">
      <c r="A61" s="2" t="s">
        <v>716</v>
      </c>
      <c r="B61" s="11" t="s">
        <v>245</v>
      </c>
      <c r="C61" s="89" t="s">
        <v>971</v>
      </c>
    </row>
    <row r="62" spans="1:3" x14ac:dyDescent="0.2">
      <c r="A62" s="2" t="s">
        <v>716</v>
      </c>
      <c r="B62" s="11" t="s">
        <v>246</v>
      </c>
      <c r="C62" s="89"/>
    </row>
    <row r="63" spans="1:3" x14ac:dyDescent="0.2">
      <c r="A63" s="2" t="s">
        <v>716</v>
      </c>
      <c r="B63" s="11" t="s">
        <v>247</v>
      </c>
      <c r="C63" s="89"/>
    </row>
    <row r="64" spans="1:3" x14ac:dyDescent="0.2">
      <c r="A64" s="2" t="s">
        <v>716</v>
      </c>
      <c r="B64" s="11" t="s">
        <v>248</v>
      </c>
      <c r="C64" s="89" t="s">
        <v>971</v>
      </c>
    </row>
    <row r="65" spans="1:3" x14ac:dyDescent="0.2">
      <c r="A65" s="2" t="s">
        <v>716</v>
      </c>
      <c r="B65" s="11" t="s">
        <v>249</v>
      </c>
      <c r="C65" s="89" t="s">
        <v>971</v>
      </c>
    </row>
    <row r="66" spans="1:3" x14ac:dyDescent="0.2">
      <c r="A66" s="2" t="s">
        <v>716</v>
      </c>
      <c r="B66" s="11" t="s">
        <v>250</v>
      </c>
      <c r="C66" s="89" t="s">
        <v>971</v>
      </c>
    </row>
    <row r="67" spans="1:3" x14ac:dyDescent="0.2">
      <c r="A67" s="2" t="s">
        <v>716</v>
      </c>
      <c r="B67" s="11" t="s">
        <v>251</v>
      </c>
      <c r="C67" s="89" t="s">
        <v>971</v>
      </c>
    </row>
    <row r="68" spans="1:3" ht="25.5" x14ac:dyDescent="0.2">
      <c r="A68" s="2" t="s">
        <v>716</v>
      </c>
      <c r="B68" s="281" t="s">
        <v>557</v>
      </c>
      <c r="C68" s="89" t="s">
        <v>971</v>
      </c>
    </row>
    <row r="69" spans="1:3" ht="25.5" x14ac:dyDescent="0.2">
      <c r="A69" s="2" t="s">
        <v>716</v>
      </c>
      <c r="B69" s="281" t="s">
        <v>558</v>
      </c>
      <c r="C69" s="89" t="s">
        <v>971</v>
      </c>
    </row>
    <row r="70" spans="1:3" x14ac:dyDescent="0.2">
      <c r="A70" s="2" t="s">
        <v>716</v>
      </c>
      <c r="B70" s="288" t="s">
        <v>559</v>
      </c>
      <c r="C70" s="89"/>
    </row>
  </sheetData>
  <mergeCells count="20">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hyperlinks>
    <hyperlink ref="D11" r:id="rId1"/>
    <hyperlink ref="C27" r:id="rId2"/>
    <hyperlink ref="C33" r:id="rId3"/>
    <hyperlink ref="C34" r:id="rId4"/>
    <hyperlink ref="F1" location="'Table of Contents'!A1" display="Table of Contents"/>
  </hyperlinks>
  <pageMargins left="0.75" right="0.75" top="1" bottom="1" header="0.5" footer="0.5"/>
  <pageSetup scale="62" orientation="portrait" r:id="rId5"/>
  <headerFooter alignWithMargins="0">
    <oddHeader>&amp;CCommon Data Set 2010-11</oddHeader>
    <oddFooter>&amp;C&amp;A&amp;RPage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68"/>
  <sheetViews>
    <sheetView workbookViewId="0">
      <selection sqref="A1:G1"/>
    </sheetView>
  </sheetViews>
  <sheetFormatPr defaultRowHeight="12.75" x14ac:dyDescent="0.2"/>
  <cols>
    <col min="1" max="1" width="4.42578125" style="1" customWidth="1"/>
    <col min="2" max="2" width="22.7109375" customWidth="1"/>
    <col min="3" max="7" width="12.7109375" customWidth="1"/>
  </cols>
  <sheetData>
    <row r="1" spans="1:13" ht="34.5" thickBot="1" x14ac:dyDescent="0.25">
      <c r="A1" s="944" t="s">
        <v>1033</v>
      </c>
      <c r="B1" s="944"/>
      <c r="C1" s="944"/>
      <c r="D1" s="944"/>
      <c r="E1" s="944"/>
      <c r="F1" s="944"/>
      <c r="G1" s="944"/>
      <c r="H1" s="343" t="s">
        <v>1043</v>
      </c>
      <c r="I1" s="334" t="s">
        <v>1026</v>
      </c>
      <c r="J1" s="335" t="s">
        <v>1006</v>
      </c>
      <c r="K1" s="336" t="s">
        <v>1010</v>
      </c>
      <c r="L1" s="333"/>
      <c r="M1" s="344" t="s">
        <v>1044</v>
      </c>
    </row>
    <row r="3" spans="1:13" ht="15.75" x14ac:dyDescent="0.25">
      <c r="A3" s="446"/>
      <c r="B3" s="22" t="s">
        <v>523</v>
      </c>
      <c r="C3" s="471"/>
      <c r="D3" s="471"/>
      <c r="E3" s="471"/>
      <c r="F3" s="471"/>
      <c r="G3" s="471"/>
      <c r="H3" s="471"/>
      <c r="I3" s="471"/>
    </row>
    <row r="4" spans="1:13" x14ac:dyDescent="0.2">
      <c r="A4" s="469" t="s">
        <v>63</v>
      </c>
      <c r="B4" s="758"/>
      <c r="C4" s="1035"/>
      <c r="D4" s="1036"/>
      <c r="E4" s="33" t="s">
        <v>507</v>
      </c>
      <c r="F4" s="33" t="s">
        <v>508</v>
      </c>
      <c r="G4" s="111"/>
      <c r="H4" s="471"/>
      <c r="I4" s="471"/>
    </row>
    <row r="5" spans="1:13" ht="26.25" customHeight="1" x14ac:dyDescent="0.2">
      <c r="A5" s="469" t="s">
        <v>63</v>
      </c>
      <c r="B5" s="729" t="s">
        <v>61</v>
      </c>
      <c r="C5" s="761"/>
      <c r="D5" s="762"/>
      <c r="E5" s="349" t="s">
        <v>971</v>
      </c>
      <c r="F5" s="33"/>
      <c r="G5" s="45"/>
      <c r="H5" s="471"/>
      <c r="I5" s="471"/>
    </row>
    <row r="6" spans="1:13" ht="41.25" customHeight="1" x14ac:dyDescent="0.2">
      <c r="A6" s="469" t="s">
        <v>63</v>
      </c>
      <c r="B6" s="729" t="s">
        <v>62</v>
      </c>
      <c r="C6" s="761"/>
      <c r="D6" s="762"/>
      <c r="E6" s="349" t="s">
        <v>971</v>
      </c>
      <c r="F6" s="33"/>
      <c r="G6" s="32"/>
      <c r="H6" s="471"/>
      <c r="I6" s="471"/>
    </row>
    <row r="7" spans="1:13" x14ac:dyDescent="0.2">
      <c r="A7" s="446"/>
      <c r="B7" s="448"/>
      <c r="C7" s="448"/>
      <c r="D7" s="448"/>
      <c r="E7" s="105"/>
      <c r="F7" s="105"/>
      <c r="G7" s="32"/>
      <c r="H7" s="471"/>
      <c r="I7" s="471"/>
    </row>
    <row r="8" spans="1:13" ht="29.25" customHeight="1" x14ac:dyDescent="0.2">
      <c r="A8" s="469" t="s">
        <v>64</v>
      </c>
      <c r="B8" s="844" t="s">
        <v>1086</v>
      </c>
      <c r="C8" s="845"/>
      <c r="D8" s="845"/>
      <c r="E8" s="845"/>
      <c r="F8" s="845"/>
      <c r="G8" s="845"/>
      <c r="H8" s="471"/>
      <c r="I8" s="471"/>
    </row>
    <row r="9" spans="1:13" ht="25.5" x14ac:dyDescent="0.2">
      <c r="A9" s="469" t="s">
        <v>64</v>
      </c>
      <c r="B9" s="112"/>
      <c r="C9" s="459" t="s">
        <v>524</v>
      </c>
      <c r="D9" s="459" t="s">
        <v>276</v>
      </c>
      <c r="E9" s="459" t="s">
        <v>277</v>
      </c>
      <c r="F9" s="107"/>
      <c r="G9" s="471"/>
      <c r="H9" s="471"/>
      <c r="I9" s="471"/>
    </row>
    <row r="10" spans="1:13" x14ac:dyDescent="0.2">
      <c r="A10" s="469" t="s">
        <v>64</v>
      </c>
      <c r="B10" s="434" t="s">
        <v>254</v>
      </c>
      <c r="C10" s="108"/>
      <c r="D10" s="108"/>
      <c r="E10" s="108"/>
      <c r="F10" s="109"/>
      <c r="G10" s="471"/>
      <c r="H10" s="471"/>
      <c r="I10" s="471"/>
    </row>
    <row r="11" spans="1:13" x14ac:dyDescent="0.2">
      <c r="A11" s="469" t="s">
        <v>64</v>
      </c>
      <c r="B11" s="434" t="s">
        <v>255</v>
      </c>
      <c r="C11" s="108"/>
      <c r="D11" s="108"/>
      <c r="E11" s="108"/>
      <c r="F11" s="109"/>
      <c r="G11" s="471"/>
      <c r="H11" s="471"/>
      <c r="I11" s="471"/>
    </row>
    <row r="12" spans="1:13" x14ac:dyDescent="0.2">
      <c r="A12" s="469" t="s">
        <v>64</v>
      </c>
      <c r="B12" s="436" t="s">
        <v>278</v>
      </c>
      <c r="C12" s="110"/>
      <c r="D12" s="110"/>
      <c r="E12" s="110"/>
      <c r="F12" s="109"/>
      <c r="G12" s="471"/>
      <c r="H12" s="471"/>
      <c r="I12" s="471"/>
    </row>
    <row r="14" spans="1:13" ht="15.75" x14ac:dyDescent="0.2">
      <c r="A14" s="446"/>
      <c r="B14" s="843" t="s">
        <v>279</v>
      </c>
      <c r="C14" s="843"/>
      <c r="D14" s="471"/>
      <c r="E14" s="471"/>
      <c r="F14" s="471"/>
      <c r="G14" s="471"/>
      <c r="H14" s="471"/>
      <c r="I14" s="471"/>
    </row>
    <row r="15" spans="1:13" x14ac:dyDescent="0.2">
      <c r="A15" s="469" t="s">
        <v>65</v>
      </c>
      <c r="B15" s="847" t="s">
        <v>280</v>
      </c>
      <c r="C15" s="847"/>
      <c r="D15" s="847"/>
      <c r="E15" s="471"/>
      <c r="F15" s="471"/>
      <c r="G15" s="471"/>
      <c r="H15" s="471"/>
      <c r="I15" s="471"/>
    </row>
    <row r="16" spans="1:13" ht="15" x14ac:dyDescent="0.2">
      <c r="A16" s="469" t="s">
        <v>65</v>
      </c>
      <c r="B16" s="466" t="s">
        <v>281</v>
      </c>
      <c r="C16" s="114" t="s">
        <v>971</v>
      </c>
      <c r="D16" s="471"/>
      <c r="E16" s="471"/>
      <c r="F16" s="471"/>
      <c r="G16" s="471"/>
      <c r="H16" s="471"/>
      <c r="I16" s="471"/>
    </row>
    <row r="17" spans="1:7" x14ac:dyDescent="0.2">
      <c r="A17" s="469" t="s">
        <v>65</v>
      </c>
      <c r="B17" s="466" t="s">
        <v>68</v>
      </c>
      <c r="C17" s="466" t="s">
        <v>1050</v>
      </c>
      <c r="D17" s="471"/>
      <c r="E17" s="471"/>
      <c r="F17" s="471"/>
      <c r="G17" s="471"/>
    </row>
    <row r="18" spans="1:7" ht="15" x14ac:dyDescent="0.2">
      <c r="A18" s="469" t="s">
        <v>65</v>
      </c>
      <c r="B18" s="466" t="s">
        <v>282</v>
      </c>
      <c r="C18" s="114" t="s">
        <v>971</v>
      </c>
      <c r="D18" s="471"/>
      <c r="E18" s="471"/>
      <c r="F18" s="471"/>
      <c r="G18" s="471"/>
    </row>
    <row r="19" spans="1:7" ht="15" x14ac:dyDescent="0.2">
      <c r="A19" s="469" t="s">
        <v>65</v>
      </c>
      <c r="B19" s="466" t="s">
        <v>283</v>
      </c>
      <c r="C19" s="114" t="s">
        <v>971</v>
      </c>
      <c r="D19" s="471"/>
      <c r="E19" s="471"/>
      <c r="F19" s="471"/>
      <c r="G19" s="471"/>
    </row>
    <row r="21" spans="1:7" ht="12.75" customHeight="1" x14ac:dyDescent="0.2">
      <c r="A21" s="469" t="s">
        <v>66</v>
      </c>
      <c r="B21" s="758"/>
      <c r="C21" s="1035"/>
      <c r="D21" s="1036"/>
      <c r="E21" s="33" t="s">
        <v>507</v>
      </c>
      <c r="F21" s="33" t="s">
        <v>508</v>
      </c>
      <c r="G21" s="29"/>
    </row>
    <row r="22" spans="1:7" ht="40.5" customHeight="1" x14ac:dyDescent="0.2">
      <c r="A22" s="469" t="s">
        <v>66</v>
      </c>
      <c r="B22" s="729" t="s">
        <v>284</v>
      </c>
      <c r="C22" s="761"/>
      <c r="D22" s="762"/>
      <c r="E22" s="349" t="s">
        <v>971</v>
      </c>
      <c r="F22" s="33"/>
      <c r="G22" s="29"/>
    </row>
    <row r="23" spans="1:7" ht="24.75" customHeight="1" x14ac:dyDescent="0.2">
      <c r="A23" s="469" t="s">
        <v>66</v>
      </c>
      <c r="B23" s="729" t="s">
        <v>69</v>
      </c>
      <c r="C23" s="761"/>
      <c r="D23" s="762"/>
      <c r="E23" s="106">
        <v>30</v>
      </c>
      <c r="F23" s="105"/>
      <c r="G23" s="29"/>
    </row>
    <row r="25" spans="1:7" x14ac:dyDescent="0.2">
      <c r="A25" s="469" t="s">
        <v>67</v>
      </c>
      <c r="B25" s="846" t="s">
        <v>490</v>
      </c>
      <c r="C25" s="846"/>
      <c r="D25" s="846"/>
      <c r="E25" s="846"/>
      <c r="F25" s="442"/>
      <c r="G25" s="471"/>
    </row>
    <row r="26" spans="1:7" ht="22.5" x14ac:dyDescent="0.2">
      <c r="A26" s="469" t="s">
        <v>67</v>
      </c>
      <c r="B26" s="462"/>
      <c r="C26" s="115" t="s">
        <v>491</v>
      </c>
      <c r="D26" s="115" t="s">
        <v>492</v>
      </c>
      <c r="E26" s="115" t="s">
        <v>493</v>
      </c>
      <c r="F26" s="115" t="s">
        <v>494</v>
      </c>
      <c r="G26" s="115" t="s">
        <v>495</v>
      </c>
    </row>
    <row r="27" spans="1:7" x14ac:dyDescent="0.2">
      <c r="A27" s="469" t="s">
        <v>67</v>
      </c>
      <c r="B27" s="439" t="s">
        <v>496</v>
      </c>
      <c r="C27" s="33"/>
      <c r="D27" s="33"/>
      <c r="E27" s="33"/>
      <c r="F27" s="349" t="s">
        <v>971</v>
      </c>
      <c r="G27" s="33"/>
    </row>
    <row r="28" spans="1:7" x14ac:dyDescent="0.2">
      <c r="A28" s="469" t="s">
        <v>67</v>
      </c>
      <c r="B28" s="439" t="s">
        <v>497</v>
      </c>
      <c r="C28" s="349" t="s">
        <v>971</v>
      </c>
      <c r="D28" s="33"/>
      <c r="E28" s="33"/>
      <c r="F28" s="33"/>
      <c r="G28" s="33"/>
    </row>
    <row r="29" spans="1:7" ht="25.5" x14ac:dyDescent="0.2">
      <c r="A29" s="469" t="s">
        <v>67</v>
      </c>
      <c r="B29" s="439" t="s">
        <v>498</v>
      </c>
      <c r="C29" s="349" t="s">
        <v>971</v>
      </c>
      <c r="D29" s="33"/>
      <c r="E29" s="33"/>
      <c r="F29" s="33"/>
      <c r="G29" s="33"/>
    </row>
    <row r="30" spans="1:7" x14ac:dyDescent="0.2">
      <c r="A30" s="469" t="s">
        <v>67</v>
      </c>
      <c r="B30" s="439" t="s">
        <v>944</v>
      </c>
      <c r="C30" s="33"/>
      <c r="D30" s="33"/>
      <c r="E30" s="33"/>
      <c r="F30" s="349" t="s">
        <v>971</v>
      </c>
      <c r="G30" s="33"/>
    </row>
    <row r="31" spans="1:7" x14ac:dyDescent="0.2">
      <c r="A31" s="469" t="s">
        <v>67</v>
      </c>
      <c r="B31" s="439" t="s">
        <v>942</v>
      </c>
      <c r="C31" s="33"/>
      <c r="D31" s="33"/>
      <c r="E31" s="33"/>
      <c r="F31" s="33"/>
      <c r="G31" s="349" t="s">
        <v>971</v>
      </c>
    </row>
    <row r="32" spans="1:7" ht="40.5" customHeight="1" x14ac:dyDescent="0.2">
      <c r="A32" s="469" t="s">
        <v>67</v>
      </c>
      <c r="B32" s="439" t="s">
        <v>499</v>
      </c>
      <c r="C32" s="33"/>
      <c r="D32" s="33"/>
      <c r="E32" s="33"/>
      <c r="F32" s="33"/>
      <c r="G32" s="349" t="s">
        <v>971</v>
      </c>
    </row>
    <row r="34" spans="1:7" ht="27" customHeight="1" x14ac:dyDescent="0.2">
      <c r="A34" s="469" t="s">
        <v>72</v>
      </c>
      <c r="B34" s="729" t="s">
        <v>70</v>
      </c>
      <c r="C34" s="761"/>
      <c r="D34" s="762"/>
      <c r="E34" s="367" t="s">
        <v>1050</v>
      </c>
      <c r="F34" s="453"/>
      <c r="G34" s="29"/>
    </row>
    <row r="36" spans="1:7" ht="26.25" customHeight="1" x14ac:dyDescent="0.2">
      <c r="A36" s="469" t="s">
        <v>73</v>
      </c>
      <c r="B36" s="729" t="s">
        <v>71</v>
      </c>
      <c r="C36" s="761"/>
      <c r="D36" s="762"/>
      <c r="E36" s="116">
        <v>2</v>
      </c>
      <c r="F36" s="453"/>
      <c r="G36" s="29"/>
    </row>
    <row r="38" spans="1:7" ht="12.75" customHeight="1" x14ac:dyDescent="0.2">
      <c r="A38" s="469" t="s">
        <v>74</v>
      </c>
      <c r="B38" s="838" t="s">
        <v>1051</v>
      </c>
      <c r="C38" s="1037"/>
      <c r="D38" s="1037"/>
      <c r="E38" s="1037"/>
      <c r="F38" s="1037"/>
      <c r="G38" s="1038"/>
    </row>
    <row r="39" spans="1:7" x14ac:dyDescent="0.2">
      <c r="A39" s="469"/>
      <c r="B39" s="1039"/>
      <c r="C39" s="1040"/>
      <c r="D39" s="1040"/>
      <c r="E39" s="1040"/>
      <c r="F39" s="1040"/>
      <c r="G39" s="1041"/>
    </row>
    <row r="41" spans="1:7" ht="37.5" customHeight="1" x14ac:dyDescent="0.2">
      <c r="A41" s="469" t="s">
        <v>76</v>
      </c>
      <c r="B41" s="841" t="s">
        <v>75</v>
      </c>
      <c r="C41" s="841"/>
      <c r="D41" s="841"/>
      <c r="E41" s="841"/>
      <c r="F41" s="841"/>
      <c r="G41" s="841"/>
    </row>
    <row r="42" spans="1:7" ht="22.5" x14ac:dyDescent="0.2">
      <c r="A42" s="469" t="s">
        <v>76</v>
      </c>
      <c r="B42" s="462"/>
      <c r="C42" s="214" t="s">
        <v>501</v>
      </c>
      <c r="D42" s="214" t="s">
        <v>502</v>
      </c>
      <c r="E42" s="214" t="s">
        <v>503</v>
      </c>
      <c r="F42" s="214" t="s">
        <v>504</v>
      </c>
      <c r="G42" s="214" t="s">
        <v>505</v>
      </c>
    </row>
    <row r="43" spans="1:7" x14ac:dyDescent="0.2">
      <c r="A43" s="469" t="s">
        <v>76</v>
      </c>
      <c r="B43" s="464" t="s">
        <v>281</v>
      </c>
      <c r="C43" s="117"/>
      <c r="D43" s="117"/>
      <c r="E43" s="117"/>
      <c r="F43" s="117"/>
      <c r="G43" s="347" t="s">
        <v>971</v>
      </c>
    </row>
    <row r="44" spans="1:7" x14ac:dyDescent="0.2">
      <c r="A44" s="469" t="s">
        <v>76</v>
      </c>
      <c r="B44" s="464" t="s">
        <v>68</v>
      </c>
      <c r="C44" s="117"/>
      <c r="D44" s="117"/>
      <c r="E44" s="117"/>
      <c r="F44" s="117"/>
      <c r="G44" s="347" t="s">
        <v>1050</v>
      </c>
    </row>
    <row r="45" spans="1:7" x14ac:dyDescent="0.2">
      <c r="A45" s="469" t="s">
        <v>76</v>
      </c>
      <c r="B45" s="464" t="s">
        <v>282</v>
      </c>
      <c r="C45" s="117"/>
      <c r="D45" s="117"/>
      <c r="E45" s="117"/>
      <c r="F45" s="117"/>
      <c r="G45" s="347" t="s">
        <v>971</v>
      </c>
    </row>
    <row r="46" spans="1:7" x14ac:dyDescent="0.2">
      <c r="A46" s="469" t="s">
        <v>76</v>
      </c>
      <c r="B46" s="464" t="s">
        <v>283</v>
      </c>
      <c r="C46" s="117"/>
      <c r="D46" s="117"/>
      <c r="E46" s="117"/>
      <c r="F46" s="117"/>
      <c r="G46" s="347" t="s">
        <v>971</v>
      </c>
    </row>
    <row r="48" spans="1:7" ht="12.75" customHeight="1" x14ac:dyDescent="0.2">
      <c r="A48" s="469" t="s">
        <v>77</v>
      </c>
      <c r="B48" s="758"/>
      <c r="C48" s="1035"/>
      <c r="D48" s="1036"/>
      <c r="E48" s="33" t="s">
        <v>507</v>
      </c>
      <c r="F48" s="33" t="s">
        <v>508</v>
      </c>
      <c r="G48" s="111"/>
    </row>
    <row r="49" spans="1:7" ht="26.25" customHeight="1" x14ac:dyDescent="0.2">
      <c r="A49" s="469" t="s">
        <v>77</v>
      </c>
      <c r="B49" s="729" t="s">
        <v>57</v>
      </c>
      <c r="C49" s="761"/>
      <c r="D49" s="762"/>
      <c r="E49" s="33"/>
      <c r="F49" s="33"/>
      <c r="G49" s="45"/>
    </row>
    <row r="50" spans="1:7" x14ac:dyDescent="0.2">
      <c r="A50" s="446"/>
      <c r="B50" s="448"/>
      <c r="C50" s="448"/>
      <c r="D50" s="448"/>
      <c r="E50" s="105"/>
      <c r="F50" s="105"/>
      <c r="G50" s="471"/>
    </row>
    <row r="51" spans="1:7" ht="12.75" customHeight="1" x14ac:dyDescent="0.2">
      <c r="A51" s="469" t="s">
        <v>78</v>
      </c>
      <c r="B51" s="838" t="s">
        <v>79</v>
      </c>
      <c r="C51" s="1037"/>
      <c r="D51" s="1037"/>
      <c r="E51" s="1037"/>
      <c r="F51" s="1037"/>
      <c r="G51" s="1038"/>
    </row>
    <row r="52" spans="1:7" x14ac:dyDescent="0.2">
      <c r="A52" s="469"/>
      <c r="B52" s="1039"/>
      <c r="C52" s="1040"/>
      <c r="D52" s="1040"/>
      <c r="E52" s="1040"/>
      <c r="F52" s="1040"/>
      <c r="G52" s="1041"/>
    </row>
    <row r="54" spans="1:7" ht="15.75" x14ac:dyDescent="0.2">
      <c r="A54" s="446"/>
      <c r="B54" s="1042" t="s">
        <v>80</v>
      </c>
      <c r="C54" s="1042"/>
      <c r="D54" s="471"/>
      <c r="E54" s="471"/>
      <c r="F54" s="471"/>
      <c r="G54" s="471"/>
    </row>
    <row r="55" spans="1:7" ht="27.75" customHeight="1" x14ac:dyDescent="0.2">
      <c r="A55" s="469" t="s">
        <v>81</v>
      </c>
      <c r="B55" s="729" t="s">
        <v>82</v>
      </c>
      <c r="C55" s="761"/>
      <c r="D55" s="762"/>
      <c r="E55" s="367" t="s">
        <v>1052</v>
      </c>
      <c r="F55" s="471"/>
      <c r="G55" s="29"/>
    </row>
    <row r="57" spans="1:7" x14ac:dyDescent="0.2">
      <c r="A57" s="469" t="s">
        <v>840</v>
      </c>
      <c r="B57" s="758"/>
      <c r="C57" s="1035"/>
      <c r="D57" s="1036"/>
      <c r="E57" s="33" t="s">
        <v>58</v>
      </c>
      <c r="F57" s="33" t="s">
        <v>83</v>
      </c>
      <c r="G57" s="471"/>
    </row>
    <row r="58" spans="1:7" ht="26.25" customHeight="1" x14ac:dyDescent="0.2">
      <c r="A58" s="469" t="s">
        <v>840</v>
      </c>
      <c r="B58" s="729" t="s">
        <v>839</v>
      </c>
      <c r="C58" s="761"/>
      <c r="D58" s="762"/>
      <c r="E58" s="349" t="s">
        <v>1053</v>
      </c>
      <c r="F58" s="349" t="s">
        <v>1054</v>
      </c>
      <c r="G58" s="471"/>
    </row>
    <row r="60" spans="1:7" x14ac:dyDescent="0.2">
      <c r="A60" s="469" t="s">
        <v>842</v>
      </c>
      <c r="B60" s="758"/>
      <c r="C60" s="1035"/>
      <c r="D60" s="1036"/>
      <c r="E60" s="33" t="s">
        <v>58</v>
      </c>
      <c r="F60" s="33" t="s">
        <v>83</v>
      </c>
      <c r="G60" s="471"/>
    </row>
    <row r="61" spans="1:7" ht="27" customHeight="1" x14ac:dyDescent="0.2">
      <c r="A61" s="469" t="s">
        <v>842</v>
      </c>
      <c r="B61" s="729" t="s">
        <v>841</v>
      </c>
      <c r="C61" s="761"/>
      <c r="D61" s="762"/>
      <c r="E61" s="349" t="s">
        <v>1053</v>
      </c>
      <c r="F61" s="33"/>
      <c r="G61" s="471"/>
    </row>
    <row r="62" spans="1:7" x14ac:dyDescent="0.2">
      <c r="A62" s="446"/>
      <c r="B62" s="428"/>
      <c r="C62" s="428"/>
      <c r="D62" s="428"/>
      <c r="E62" s="428"/>
      <c r="F62" s="428"/>
      <c r="G62" s="428"/>
    </row>
    <row r="63" spans="1:7" ht="27.75" customHeight="1" x14ac:dyDescent="0.2">
      <c r="A63" s="469" t="s">
        <v>843</v>
      </c>
      <c r="B63" s="729" t="s">
        <v>59</v>
      </c>
      <c r="C63" s="761"/>
      <c r="D63" s="762"/>
      <c r="E63" s="116">
        <v>28</v>
      </c>
      <c r="F63" s="451"/>
      <c r="G63" s="29"/>
    </row>
    <row r="64" spans="1:7" x14ac:dyDescent="0.2">
      <c r="A64" s="469"/>
      <c r="B64" s="451"/>
      <c r="C64" s="451"/>
      <c r="D64" s="451"/>
      <c r="E64" s="451"/>
      <c r="F64" s="451"/>
      <c r="G64" s="29"/>
    </row>
    <row r="65" spans="1:7" ht="26.25" customHeight="1" x14ac:dyDescent="0.2">
      <c r="A65" s="469" t="s">
        <v>844</v>
      </c>
      <c r="B65" s="729" t="s">
        <v>845</v>
      </c>
      <c r="C65" s="761"/>
      <c r="D65" s="762"/>
      <c r="E65" s="116">
        <v>28</v>
      </c>
      <c r="F65" s="451"/>
      <c r="G65" s="29"/>
    </row>
    <row r="66" spans="1:7" x14ac:dyDescent="0.2">
      <c r="A66" s="469"/>
      <c r="B66" s="451"/>
      <c r="C66" s="451"/>
      <c r="D66" s="451"/>
      <c r="E66" s="451"/>
      <c r="F66" s="451"/>
      <c r="G66" s="29"/>
    </row>
    <row r="67" spans="1:7" ht="12.75" customHeight="1" x14ac:dyDescent="0.2">
      <c r="A67" s="469" t="s">
        <v>846</v>
      </c>
      <c r="B67" s="765" t="s">
        <v>60</v>
      </c>
      <c r="C67" s="766"/>
      <c r="D67" s="766"/>
      <c r="E67" s="766"/>
      <c r="F67" s="766"/>
      <c r="G67" s="839"/>
    </row>
    <row r="68" spans="1:7" x14ac:dyDescent="0.2">
      <c r="A68" s="469"/>
      <c r="B68" s="840"/>
      <c r="C68" s="841"/>
      <c r="D68" s="841"/>
      <c r="E68" s="841"/>
      <c r="F68" s="841"/>
      <c r="G68" s="842"/>
    </row>
  </sheetData>
  <mergeCells count="27">
    <mergeCell ref="B63:D63"/>
    <mergeCell ref="B65:D65"/>
    <mergeCell ref="B67:G68"/>
    <mergeCell ref="B54:C54"/>
    <mergeCell ref="B55:D55"/>
    <mergeCell ref="B57:D57"/>
    <mergeCell ref="B58:D58"/>
    <mergeCell ref="B60:D60"/>
    <mergeCell ref="B61:D61"/>
    <mergeCell ref="B51:G52"/>
    <mergeCell ref="B15:D15"/>
    <mergeCell ref="B21:D21"/>
    <mergeCell ref="B22:D22"/>
    <mergeCell ref="B23:D23"/>
    <mergeCell ref="B25:E25"/>
    <mergeCell ref="B34:D34"/>
    <mergeCell ref="B36:D36"/>
    <mergeCell ref="B38:G39"/>
    <mergeCell ref="B41:G41"/>
    <mergeCell ref="B48:D48"/>
    <mergeCell ref="B49:D49"/>
    <mergeCell ref="B14:C14"/>
    <mergeCell ref="A1:G1"/>
    <mergeCell ref="B4:D4"/>
    <mergeCell ref="B5:D5"/>
    <mergeCell ref="B6:D6"/>
    <mergeCell ref="B8:G8"/>
  </mergeCells>
  <hyperlinks>
    <hyperlink ref="J1" location="D!A1" display="Integrated / Survey Version"/>
    <hyperlink ref="K1" location="'D CAS'!A1" display="CAS                                            "/>
    <hyperlink ref="I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9"/>
  <sheetViews>
    <sheetView workbookViewId="0">
      <selection activeCell="E1" sqref="E1"/>
    </sheetView>
  </sheetViews>
  <sheetFormatPr defaultRowHeight="12.75" x14ac:dyDescent="0.2"/>
  <cols>
    <col min="1" max="1" width="4.42578125" style="1" customWidth="1"/>
    <col min="2" max="2" width="66.28515625" customWidth="1"/>
    <col min="3" max="3" width="12.7109375" customWidth="1"/>
  </cols>
  <sheetData>
    <row r="1" spans="1:9" ht="34.5" thickBot="1" x14ac:dyDescent="0.25">
      <c r="A1" s="943" t="s">
        <v>1017</v>
      </c>
      <c r="B1" s="943"/>
      <c r="C1" s="943"/>
      <c r="D1" s="343" t="s">
        <v>1043</v>
      </c>
      <c r="E1" s="334" t="s">
        <v>1026</v>
      </c>
      <c r="F1" s="335" t="s">
        <v>1006</v>
      </c>
      <c r="G1" s="333"/>
      <c r="H1" s="337" t="s">
        <v>1011</v>
      </c>
      <c r="I1" s="344" t="s">
        <v>1044</v>
      </c>
    </row>
    <row r="2" spans="1:9" ht="28.5" customHeight="1" x14ac:dyDescent="0.2">
      <c r="A2" s="2" t="s">
        <v>669</v>
      </c>
      <c r="B2" s="848" t="s">
        <v>821</v>
      </c>
      <c r="C2" s="849"/>
    </row>
    <row r="3" spans="1:9" x14ac:dyDescent="0.2">
      <c r="A3" s="2" t="s">
        <v>669</v>
      </c>
      <c r="B3" s="9" t="s">
        <v>822</v>
      </c>
      <c r="C3" s="368"/>
    </row>
    <row r="4" spans="1:9" x14ac:dyDescent="0.2">
      <c r="A4" s="2" t="s">
        <v>669</v>
      </c>
      <c r="B4" s="206" t="s">
        <v>465</v>
      </c>
      <c r="C4" s="368"/>
    </row>
    <row r="5" spans="1:9" x14ac:dyDescent="0.2">
      <c r="A5" s="2" t="s">
        <v>669</v>
      </c>
      <c r="B5" s="9" t="s">
        <v>823</v>
      </c>
      <c r="C5" s="368"/>
    </row>
    <row r="6" spans="1:9" x14ac:dyDescent="0.2">
      <c r="A6" s="2" t="s">
        <v>669</v>
      </c>
      <c r="B6" s="9" t="s">
        <v>824</v>
      </c>
      <c r="C6" s="368" t="s">
        <v>971</v>
      </c>
    </row>
    <row r="7" spans="1:9" x14ac:dyDescent="0.2">
      <c r="A7" s="2" t="s">
        <v>669</v>
      </c>
      <c r="B7" s="9" t="s">
        <v>825</v>
      </c>
      <c r="C7" s="368" t="s">
        <v>971</v>
      </c>
    </row>
    <row r="8" spans="1:9" x14ac:dyDescent="0.2">
      <c r="A8" s="2" t="s">
        <v>669</v>
      </c>
      <c r="B8" s="9" t="s">
        <v>826</v>
      </c>
      <c r="C8" s="368" t="s">
        <v>971</v>
      </c>
    </row>
    <row r="9" spans="1:9" x14ac:dyDescent="0.2">
      <c r="A9" s="2" t="s">
        <v>669</v>
      </c>
      <c r="B9" s="9" t="s">
        <v>827</v>
      </c>
      <c r="C9" s="368"/>
    </row>
    <row r="10" spans="1:9" x14ac:dyDescent="0.2">
      <c r="A10" s="2" t="s">
        <v>669</v>
      </c>
      <c r="B10" s="9" t="s">
        <v>37</v>
      </c>
      <c r="C10" s="368" t="s">
        <v>971</v>
      </c>
    </row>
    <row r="11" spans="1:9" x14ac:dyDescent="0.2">
      <c r="A11" s="2" t="s">
        <v>669</v>
      </c>
      <c r="B11" s="9" t="s">
        <v>38</v>
      </c>
      <c r="C11" s="368"/>
    </row>
    <row r="12" spans="1:9" x14ac:dyDescent="0.2">
      <c r="A12" s="2" t="s">
        <v>669</v>
      </c>
      <c r="B12" s="9" t="s">
        <v>39</v>
      </c>
      <c r="C12" s="368" t="s">
        <v>971</v>
      </c>
    </row>
    <row r="13" spans="1:9" x14ac:dyDescent="0.2">
      <c r="A13" s="2" t="s">
        <v>669</v>
      </c>
      <c r="B13" s="9" t="s">
        <v>40</v>
      </c>
      <c r="C13" s="368" t="s">
        <v>971</v>
      </c>
    </row>
    <row r="14" spans="1:9" x14ac:dyDescent="0.2">
      <c r="A14" s="2" t="s">
        <v>669</v>
      </c>
      <c r="B14" s="9" t="s">
        <v>41</v>
      </c>
      <c r="C14" s="368" t="s">
        <v>971</v>
      </c>
    </row>
    <row r="15" spans="1:9" x14ac:dyDescent="0.2">
      <c r="A15" s="2" t="s">
        <v>669</v>
      </c>
      <c r="B15" s="9" t="s">
        <v>42</v>
      </c>
      <c r="C15" s="368"/>
    </row>
    <row r="16" spans="1:9" x14ac:dyDescent="0.2">
      <c r="A16" s="2" t="s">
        <v>669</v>
      </c>
      <c r="B16" s="9" t="s">
        <v>43</v>
      </c>
      <c r="C16" s="368" t="s">
        <v>971</v>
      </c>
    </row>
    <row r="17" spans="1:3" x14ac:dyDescent="0.2">
      <c r="A17" s="2" t="s">
        <v>669</v>
      </c>
      <c r="B17" s="9" t="s">
        <v>44</v>
      </c>
      <c r="C17" s="368" t="s">
        <v>971</v>
      </c>
    </row>
    <row r="18" spans="1:3" x14ac:dyDescent="0.2">
      <c r="A18" s="2" t="s">
        <v>669</v>
      </c>
      <c r="B18" s="9" t="s">
        <v>45</v>
      </c>
      <c r="C18" s="368" t="s">
        <v>971</v>
      </c>
    </row>
    <row r="19" spans="1:3" x14ac:dyDescent="0.2">
      <c r="A19" s="2" t="s">
        <v>669</v>
      </c>
      <c r="B19" s="9" t="s">
        <v>46</v>
      </c>
      <c r="C19" s="368"/>
    </row>
    <row r="20" spans="1:3" x14ac:dyDescent="0.2">
      <c r="A20" s="2" t="s">
        <v>669</v>
      </c>
      <c r="B20" s="82" t="s">
        <v>47</v>
      </c>
      <c r="C20" s="368"/>
    </row>
    <row r="21" spans="1:3" x14ac:dyDescent="0.2">
      <c r="B21" s="850"/>
      <c r="C21" s="794"/>
    </row>
    <row r="22" spans="1:3" x14ac:dyDescent="0.2">
      <c r="B22" s="6"/>
      <c r="C22" s="6"/>
    </row>
    <row r="23" spans="1:3" x14ac:dyDescent="0.2">
      <c r="A23" s="2" t="s">
        <v>670</v>
      </c>
      <c r="B23" s="3" t="s">
        <v>762</v>
      </c>
    </row>
    <row r="25" spans="1:3" ht="24.75" customHeight="1" x14ac:dyDescent="0.2">
      <c r="A25" s="83" t="s">
        <v>671</v>
      </c>
      <c r="B25" s="28" t="s">
        <v>48</v>
      </c>
      <c r="C25" s="28"/>
    </row>
    <row r="26" spans="1:3" x14ac:dyDescent="0.2">
      <c r="A26" s="83" t="s">
        <v>671</v>
      </c>
      <c r="B26" s="9" t="s">
        <v>49</v>
      </c>
      <c r="C26" s="369" t="s">
        <v>971</v>
      </c>
    </row>
    <row r="27" spans="1:3" x14ac:dyDescent="0.2">
      <c r="A27" s="83" t="s">
        <v>671</v>
      </c>
      <c r="B27" s="9" t="s">
        <v>50</v>
      </c>
      <c r="C27" s="369"/>
    </row>
    <row r="28" spans="1:3" x14ac:dyDescent="0.2">
      <c r="A28" s="83" t="s">
        <v>671</v>
      </c>
      <c r="B28" s="9" t="s">
        <v>51</v>
      </c>
      <c r="C28" s="369" t="s">
        <v>971</v>
      </c>
    </row>
    <row r="29" spans="1:3" x14ac:dyDescent="0.2">
      <c r="A29" s="83" t="s">
        <v>671</v>
      </c>
      <c r="B29" s="9" t="s">
        <v>52</v>
      </c>
      <c r="C29" s="369" t="s">
        <v>971</v>
      </c>
    </row>
    <row r="30" spans="1:3" x14ac:dyDescent="0.2">
      <c r="A30" s="83" t="s">
        <v>671</v>
      </c>
      <c r="B30" s="9" t="s">
        <v>931</v>
      </c>
      <c r="C30" s="369" t="s">
        <v>971</v>
      </c>
    </row>
    <row r="31" spans="1:3" x14ac:dyDescent="0.2">
      <c r="A31" s="83" t="s">
        <v>671</v>
      </c>
      <c r="B31" s="9" t="s">
        <v>53</v>
      </c>
      <c r="C31" s="369"/>
    </row>
    <row r="32" spans="1:3" x14ac:dyDescent="0.2">
      <c r="A32" s="83" t="s">
        <v>671</v>
      </c>
      <c r="B32" s="9" t="s">
        <v>927</v>
      </c>
      <c r="C32" s="369" t="s">
        <v>971</v>
      </c>
    </row>
    <row r="33" spans="1:3" x14ac:dyDescent="0.2">
      <c r="A33" s="83" t="s">
        <v>671</v>
      </c>
      <c r="B33" s="9" t="s">
        <v>54</v>
      </c>
      <c r="C33" s="369"/>
    </row>
    <row r="34" spans="1:3" x14ac:dyDescent="0.2">
      <c r="A34" s="83" t="s">
        <v>671</v>
      </c>
      <c r="B34" s="9" t="s">
        <v>55</v>
      </c>
      <c r="C34" s="369" t="s">
        <v>971</v>
      </c>
    </row>
    <row r="35" spans="1:3" x14ac:dyDescent="0.2">
      <c r="A35" s="83" t="s">
        <v>671</v>
      </c>
      <c r="B35" s="9" t="s">
        <v>56</v>
      </c>
      <c r="C35" s="369"/>
    </row>
    <row r="36" spans="1:3" x14ac:dyDescent="0.2">
      <c r="A36" s="83" t="s">
        <v>671</v>
      </c>
      <c r="B36" s="82" t="s">
        <v>242</v>
      </c>
      <c r="C36" s="369" t="s">
        <v>971</v>
      </c>
    </row>
    <row r="37" spans="1:3" x14ac:dyDescent="0.2">
      <c r="B37" s="1043" t="s">
        <v>1058</v>
      </c>
      <c r="C37" s="1044"/>
    </row>
    <row r="39" spans="1:3" ht="28.5" x14ac:dyDescent="0.2">
      <c r="B39" s="266" t="s">
        <v>678</v>
      </c>
    </row>
  </sheetData>
  <mergeCells count="4">
    <mergeCell ref="A1:C1"/>
    <mergeCell ref="B2:C2"/>
    <mergeCell ref="B21:C21"/>
    <mergeCell ref="B37:C37"/>
  </mergeCells>
  <hyperlinks>
    <hyperlink ref="F1" location="E!A1" display="Integrated / Survey Version"/>
    <hyperlink ref="H1" location="'E CAPS'!A1" display="CAPS                                         "/>
    <hyperlink ref="E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9"/>
  <sheetViews>
    <sheetView workbookViewId="0">
      <selection sqref="A1:C1"/>
    </sheetView>
  </sheetViews>
  <sheetFormatPr defaultRowHeight="12.75" x14ac:dyDescent="0.2"/>
  <cols>
    <col min="1" max="1" width="4.42578125" style="1" customWidth="1"/>
    <col min="2" max="2" width="66.28515625" customWidth="1"/>
    <col min="3" max="3" width="12.7109375" customWidth="1"/>
  </cols>
  <sheetData>
    <row r="1" spans="1:9" ht="34.5" thickBot="1" x14ac:dyDescent="0.25">
      <c r="A1" s="944" t="s">
        <v>1032</v>
      </c>
      <c r="B1" s="944"/>
      <c r="C1" s="944"/>
      <c r="D1" s="343" t="s">
        <v>1043</v>
      </c>
      <c r="E1" s="334" t="s">
        <v>1026</v>
      </c>
      <c r="F1" s="335" t="s">
        <v>1006</v>
      </c>
      <c r="G1" s="336" t="s">
        <v>1010</v>
      </c>
      <c r="H1" s="333"/>
      <c r="I1" s="344" t="s">
        <v>1044</v>
      </c>
    </row>
    <row r="2" spans="1:9" ht="28.5" customHeight="1" x14ac:dyDescent="0.2">
      <c r="A2" s="2" t="s">
        <v>669</v>
      </c>
      <c r="B2" s="848" t="s">
        <v>821</v>
      </c>
      <c r="C2" s="849"/>
    </row>
    <row r="3" spans="1:9" x14ac:dyDescent="0.2">
      <c r="A3" s="2" t="s">
        <v>669</v>
      </c>
      <c r="B3" s="9" t="s">
        <v>822</v>
      </c>
      <c r="C3" s="474" t="s">
        <v>1047</v>
      </c>
    </row>
    <row r="4" spans="1:9" x14ac:dyDescent="0.2">
      <c r="A4" s="2" t="s">
        <v>669</v>
      </c>
      <c r="B4" s="206" t="s">
        <v>465</v>
      </c>
      <c r="C4" s="474"/>
    </row>
    <row r="5" spans="1:9" x14ac:dyDescent="0.2">
      <c r="A5" s="2" t="s">
        <v>669</v>
      </c>
      <c r="B5" s="9" t="s">
        <v>823</v>
      </c>
      <c r="C5" s="474"/>
    </row>
    <row r="6" spans="1:9" x14ac:dyDescent="0.2">
      <c r="A6" s="2" t="s">
        <v>669</v>
      </c>
      <c r="B6" s="9" t="s">
        <v>824</v>
      </c>
      <c r="C6" s="474" t="s">
        <v>1047</v>
      </c>
    </row>
    <row r="7" spans="1:9" x14ac:dyDescent="0.2">
      <c r="A7" s="2" t="s">
        <v>669</v>
      </c>
      <c r="B7" s="9" t="s">
        <v>825</v>
      </c>
      <c r="C7" s="474" t="s">
        <v>1047</v>
      </c>
    </row>
    <row r="8" spans="1:9" x14ac:dyDescent="0.2">
      <c r="A8" s="2" t="s">
        <v>669</v>
      </c>
      <c r="B8" s="9" t="s">
        <v>826</v>
      </c>
      <c r="C8" s="474"/>
    </row>
    <row r="9" spans="1:9" x14ac:dyDescent="0.2">
      <c r="A9" s="2" t="s">
        <v>669</v>
      </c>
      <c r="B9" s="9" t="s">
        <v>827</v>
      </c>
      <c r="C9" s="474"/>
    </row>
    <row r="10" spans="1:9" x14ac:dyDescent="0.2">
      <c r="A10" s="2" t="s">
        <v>669</v>
      </c>
      <c r="B10" s="9" t="s">
        <v>37</v>
      </c>
      <c r="C10" s="474"/>
    </row>
    <row r="11" spans="1:9" x14ac:dyDescent="0.2">
      <c r="A11" s="2" t="s">
        <v>669</v>
      </c>
      <c r="B11" s="9" t="s">
        <v>38</v>
      </c>
      <c r="C11" s="474"/>
    </row>
    <row r="12" spans="1:9" x14ac:dyDescent="0.2">
      <c r="A12" s="2" t="s">
        <v>669</v>
      </c>
      <c r="B12" s="9" t="s">
        <v>39</v>
      </c>
      <c r="C12" s="474"/>
    </row>
    <row r="13" spans="1:9" x14ac:dyDescent="0.2">
      <c r="A13" s="2" t="s">
        <v>669</v>
      </c>
      <c r="B13" s="9" t="s">
        <v>40</v>
      </c>
      <c r="C13" s="474" t="s">
        <v>1047</v>
      </c>
    </row>
    <row r="14" spans="1:9" x14ac:dyDescent="0.2">
      <c r="A14" s="2" t="s">
        <v>669</v>
      </c>
      <c r="B14" s="9" t="s">
        <v>41</v>
      </c>
      <c r="C14" s="646" t="s">
        <v>1047</v>
      </c>
    </row>
    <row r="15" spans="1:9" x14ac:dyDescent="0.2">
      <c r="A15" s="2" t="s">
        <v>669</v>
      </c>
      <c r="B15" s="9" t="s">
        <v>42</v>
      </c>
      <c r="C15" s="474"/>
    </row>
    <row r="16" spans="1:9" x14ac:dyDescent="0.2">
      <c r="A16" s="2" t="s">
        <v>669</v>
      </c>
      <c r="B16" s="9" t="s">
        <v>43</v>
      </c>
      <c r="C16" s="474"/>
    </row>
    <row r="17" spans="1:3" x14ac:dyDescent="0.2">
      <c r="A17" s="2" t="s">
        <v>669</v>
      </c>
      <c r="B17" s="9" t="s">
        <v>44</v>
      </c>
      <c r="C17" s="474"/>
    </row>
    <row r="18" spans="1:3" x14ac:dyDescent="0.2">
      <c r="A18" s="2" t="s">
        <v>669</v>
      </c>
      <c r="B18" s="9" t="s">
        <v>45</v>
      </c>
      <c r="C18" s="474"/>
    </row>
    <row r="19" spans="1:3" x14ac:dyDescent="0.2">
      <c r="A19" s="2" t="s">
        <v>669</v>
      </c>
      <c r="B19" s="9" t="s">
        <v>46</v>
      </c>
      <c r="C19" s="474" t="s">
        <v>1047</v>
      </c>
    </row>
    <row r="20" spans="1:3" x14ac:dyDescent="0.2">
      <c r="A20" s="2" t="s">
        <v>669</v>
      </c>
      <c r="B20" s="82" t="s">
        <v>47</v>
      </c>
      <c r="C20" s="474"/>
    </row>
    <row r="21" spans="1:3" x14ac:dyDescent="0.2">
      <c r="B21" s="850"/>
      <c r="C21" s="794"/>
    </row>
    <row r="22" spans="1:3" x14ac:dyDescent="0.2">
      <c r="B22" s="6"/>
      <c r="C22" s="6"/>
    </row>
    <row r="23" spans="1:3" x14ac:dyDescent="0.2">
      <c r="A23" s="2" t="s">
        <v>670</v>
      </c>
      <c r="B23" s="3" t="s">
        <v>762</v>
      </c>
    </row>
    <row r="25" spans="1:3" ht="24.75" customHeight="1" x14ac:dyDescent="0.2">
      <c r="A25" s="83" t="s">
        <v>671</v>
      </c>
      <c r="B25" s="28" t="s">
        <v>48</v>
      </c>
      <c r="C25" s="28"/>
    </row>
    <row r="26" spans="1:3" x14ac:dyDescent="0.2">
      <c r="A26" s="83" t="s">
        <v>671</v>
      </c>
      <c r="B26" s="9" t="s">
        <v>49</v>
      </c>
      <c r="C26" s="475" t="s">
        <v>1047</v>
      </c>
    </row>
    <row r="27" spans="1:3" x14ac:dyDescent="0.2">
      <c r="A27" s="83" t="s">
        <v>671</v>
      </c>
      <c r="B27" s="9" t="s">
        <v>50</v>
      </c>
      <c r="C27" s="475" t="s">
        <v>1047</v>
      </c>
    </row>
    <row r="28" spans="1:3" x14ac:dyDescent="0.2">
      <c r="A28" s="83" t="s">
        <v>671</v>
      </c>
      <c r="B28" s="9" t="s">
        <v>51</v>
      </c>
      <c r="C28" s="475" t="s">
        <v>1047</v>
      </c>
    </row>
    <row r="29" spans="1:3" x14ac:dyDescent="0.2">
      <c r="A29" s="83" t="s">
        <v>671</v>
      </c>
      <c r="B29" s="9" t="s">
        <v>52</v>
      </c>
      <c r="C29" s="369"/>
    </row>
    <row r="30" spans="1:3" x14ac:dyDescent="0.2">
      <c r="A30" s="83" t="s">
        <v>671</v>
      </c>
      <c r="B30" s="9" t="s">
        <v>931</v>
      </c>
      <c r="C30" s="475" t="s">
        <v>1047</v>
      </c>
    </row>
    <row r="31" spans="1:3" x14ac:dyDescent="0.2">
      <c r="A31" s="83" t="s">
        <v>671</v>
      </c>
      <c r="B31" s="9" t="s">
        <v>53</v>
      </c>
      <c r="C31" s="475" t="s">
        <v>1047</v>
      </c>
    </row>
    <row r="32" spans="1:3" x14ac:dyDescent="0.2">
      <c r="A32" s="83" t="s">
        <v>671</v>
      </c>
      <c r="B32" s="9" t="s">
        <v>927</v>
      </c>
      <c r="C32" s="475" t="s">
        <v>1047</v>
      </c>
    </row>
    <row r="33" spans="1:3" x14ac:dyDescent="0.2">
      <c r="A33" s="83" t="s">
        <v>671</v>
      </c>
      <c r="B33" s="9" t="s">
        <v>54</v>
      </c>
      <c r="C33" s="475" t="s">
        <v>1047</v>
      </c>
    </row>
    <row r="34" spans="1:3" x14ac:dyDescent="0.2">
      <c r="A34" s="83" t="s">
        <v>671</v>
      </c>
      <c r="B34" s="9" t="s">
        <v>55</v>
      </c>
      <c r="C34" s="475" t="s">
        <v>1047</v>
      </c>
    </row>
    <row r="35" spans="1:3" x14ac:dyDescent="0.2">
      <c r="A35" s="83" t="s">
        <v>671</v>
      </c>
      <c r="B35" s="9" t="s">
        <v>56</v>
      </c>
      <c r="C35" s="475" t="s">
        <v>1047</v>
      </c>
    </row>
    <row r="36" spans="1:3" x14ac:dyDescent="0.2">
      <c r="A36" s="83" t="s">
        <v>671</v>
      </c>
      <c r="B36" s="82" t="s">
        <v>242</v>
      </c>
      <c r="C36" s="475" t="s">
        <v>1047</v>
      </c>
    </row>
    <row r="37" spans="1:3" x14ac:dyDescent="0.2">
      <c r="B37" s="1043"/>
      <c r="C37" s="1044"/>
    </row>
    <row r="39" spans="1:3" ht="28.5" x14ac:dyDescent="0.2">
      <c r="B39" s="266" t="s">
        <v>678</v>
      </c>
    </row>
  </sheetData>
  <mergeCells count="4">
    <mergeCell ref="A1:C1"/>
    <mergeCell ref="B2:C2"/>
    <mergeCell ref="B21:C21"/>
    <mergeCell ref="B37:C37"/>
  </mergeCells>
  <hyperlinks>
    <hyperlink ref="F1" location="E!A1" display="Integrated / Survey Version"/>
    <hyperlink ref="G1" location="'E CAS'!A1" display="CAS                                            "/>
    <hyperlink ref="E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6"/>
  <sheetViews>
    <sheetView zoomScaleNormal="100" workbookViewId="0">
      <selection activeCell="J1" sqref="J1"/>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13" ht="34.5" thickBot="1" x14ac:dyDescent="0.25">
      <c r="A1" s="943" t="s">
        <v>1018</v>
      </c>
      <c r="B1" s="943"/>
      <c r="C1" s="943"/>
      <c r="D1" s="943"/>
      <c r="E1" s="1045"/>
      <c r="F1" s="1045"/>
      <c r="G1" s="343" t="s">
        <v>1043</v>
      </c>
      <c r="H1" s="334" t="s">
        <v>1026</v>
      </c>
      <c r="I1" s="335" t="s">
        <v>1006</v>
      </c>
      <c r="J1" s="333"/>
      <c r="K1" s="337" t="s">
        <v>1011</v>
      </c>
      <c r="L1" s="344" t="s">
        <v>1044</v>
      </c>
    </row>
    <row r="3" spans="1:13" ht="28.5" customHeight="1" x14ac:dyDescent="0.2">
      <c r="A3" s="2" t="s">
        <v>346</v>
      </c>
      <c r="B3" s="866" t="s">
        <v>1087</v>
      </c>
      <c r="C3" s="867"/>
      <c r="D3" s="867"/>
      <c r="E3" s="868"/>
      <c r="F3" s="868"/>
    </row>
    <row r="4" spans="1:13" ht="37.5" customHeight="1" x14ac:dyDescent="0.2">
      <c r="A4" s="2" t="s">
        <v>346</v>
      </c>
      <c r="B4" s="783"/>
      <c r="C4" s="794"/>
      <c r="D4" s="794"/>
      <c r="E4" s="125" t="s">
        <v>607</v>
      </c>
      <c r="F4" s="120" t="s">
        <v>256</v>
      </c>
      <c r="G4" s="299" t="s">
        <v>1045</v>
      </c>
      <c r="H4" s="299" t="s">
        <v>1045</v>
      </c>
      <c r="I4" s="299" t="s">
        <v>1046</v>
      </c>
      <c r="J4" s="299" t="s">
        <v>1046</v>
      </c>
      <c r="M4" s="299" t="s">
        <v>1118</v>
      </c>
    </row>
    <row r="5" spans="1:13" ht="39.75" customHeight="1" x14ac:dyDescent="0.2">
      <c r="A5" s="2" t="s">
        <v>346</v>
      </c>
      <c r="B5" s="776" t="s">
        <v>466</v>
      </c>
      <c r="C5" s="800"/>
      <c r="D5" s="800"/>
      <c r="E5" s="118">
        <f>G5/I5</f>
        <v>0.20666666666666667</v>
      </c>
      <c r="F5" s="118">
        <f>H5/J5</f>
        <v>0.21737389911929544</v>
      </c>
      <c r="G5" s="299">
        <v>124</v>
      </c>
      <c r="H5" s="299">
        <v>543</v>
      </c>
      <c r="I5" s="299">
        <v>600</v>
      </c>
      <c r="J5" s="299">
        <v>2498</v>
      </c>
    </row>
    <row r="6" spans="1:13" x14ac:dyDescent="0.2">
      <c r="A6" s="2" t="s">
        <v>346</v>
      </c>
      <c r="B6" s="751" t="s">
        <v>847</v>
      </c>
      <c r="C6" s="794"/>
      <c r="D6" s="794"/>
      <c r="E6" s="27">
        <v>0</v>
      </c>
      <c r="F6" s="118">
        <v>0</v>
      </c>
      <c r="G6" s="299">
        <v>0</v>
      </c>
      <c r="H6" s="299">
        <v>0</v>
      </c>
      <c r="I6" s="299">
        <v>0</v>
      </c>
      <c r="J6" s="299">
        <v>0</v>
      </c>
    </row>
    <row r="7" spans="1:13" x14ac:dyDescent="0.2">
      <c r="A7" s="2" t="s">
        <v>346</v>
      </c>
      <c r="B7" s="751" t="s">
        <v>848</v>
      </c>
      <c r="C7" s="794"/>
      <c r="D7" s="794"/>
      <c r="E7" s="27">
        <v>0</v>
      </c>
      <c r="F7" s="118">
        <v>0</v>
      </c>
      <c r="G7" s="299">
        <v>0</v>
      </c>
      <c r="H7" s="299">
        <v>0</v>
      </c>
      <c r="I7" s="299">
        <v>0</v>
      </c>
      <c r="J7" s="299">
        <v>0</v>
      </c>
    </row>
    <row r="8" spans="1:13" ht="24.75" customHeight="1" x14ac:dyDescent="0.2">
      <c r="A8" s="2" t="s">
        <v>346</v>
      </c>
      <c r="B8" s="751" t="s">
        <v>849</v>
      </c>
      <c r="C8" s="794"/>
      <c r="D8" s="794"/>
      <c r="E8" s="118">
        <f t="shared" ref="E8:F10" si="0">G8/I8</f>
        <v>0.95033112582781454</v>
      </c>
      <c r="F8" s="118">
        <f t="shared" si="0"/>
        <v>0.71246515332536842</v>
      </c>
      <c r="G8" s="299">
        <v>574</v>
      </c>
      <c r="H8" s="299">
        <v>1789</v>
      </c>
      <c r="I8" s="299">
        <v>604</v>
      </c>
      <c r="J8" s="299">
        <v>2511</v>
      </c>
    </row>
    <row r="9" spans="1:13" x14ac:dyDescent="0.2">
      <c r="A9" s="2" t="s">
        <v>346</v>
      </c>
      <c r="B9" s="751" t="s">
        <v>850</v>
      </c>
      <c r="C9" s="794"/>
      <c r="D9" s="794"/>
      <c r="E9" s="118">
        <f t="shared" si="0"/>
        <v>4.9668874172185427E-2</v>
      </c>
      <c r="F9" s="118">
        <f t="shared" si="0"/>
        <v>0.28753484667463164</v>
      </c>
      <c r="G9" s="299">
        <f>I8-G8</f>
        <v>30</v>
      </c>
      <c r="H9" s="299">
        <f>J8-H8</f>
        <v>722</v>
      </c>
      <c r="I9" s="299">
        <f>I8</f>
        <v>604</v>
      </c>
      <c r="J9" s="299">
        <f>J8</f>
        <v>2511</v>
      </c>
    </row>
    <row r="10" spans="1:13" x14ac:dyDescent="0.2">
      <c r="A10" s="2" t="s">
        <v>346</v>
      </c>
      <c r="B10" s="751" t="s">
        <v>851</v>
      </c>
      <c r="C10" s="794"/>
      <c r="D10" s="794"/>
      <c r="E10" s="118">
        <f t="shared" si="0"/>
        <v>1.6556291390728477E-3</v>
      </c>
      <c r="F10" s="118">
        <f t="shared" si="0"/>
        <v>2.5089605734767026E-2</v>
      </c>
      <c r="G10" s="299">
        <v>1</v>
      </c>
      <c r="H10" s="299">
        <v>63</v>
      </c>
      <c r="I10" s="299">
        <v>604</v>
      </c>
      <c r="J10" s="299">
        <v>2511</v>
      </c>
    </row>
    <row r="11" spans="1:13" x14ac:dyDescent="0.2">
      <c r="A11" s="2" t="s">
        <v>346</v>
      </c>
      <c r="B11" s="751" t="s">
        <v>852</v>
      </c>
      <c r="C11" s="794"/>
      <c r="D11" s="794"/>
      <c r="E11" s="119">
        <v>18</v>
      </c>
      <c r="F11" s="119">
        <v>20</v>
      </c>
      <c r="G11" s="299"/>
      <c r="H11" s="299"/>
      <c r="I11" s="299"/>
      <c r="J11" s="299"/>
    </row>
    <row r="12" spans="1:13" x14ac:dyDescent="0.2">
      <c r="A12" s="2" t="s">
        <v>346</v>
      </c>
      <c r="B12" s="751" t="s">
        <v>853</v>
      </c>
      <c r="C12" s="794"/>
      <c r="D12" s="794"/>
      <c r="E12" s="119">
        <v>18</v>
      </c>
      <c r="F12" s="119">
        <v>20</v>
      </c>
      <c r="G12" s="299"/>
      <c r="H12" s="299"/>
      <c r="I12" s="299"/>
      <c r="J12" s="299"/>
    </row>
    <row r="14" spans="1:13" x14ac:dyDescent="0.2">
      <c r="A14" s="2" t="s">
        <v>345</v>
      </c>
      <c r="B14" s="853" t="s">
        <v>608</v>
      </c>
      <c r="C14" s="713"/>
      <c r="D14" s="713"/>
      <c r="E14" s="854"/>
      <c r="F14" s="854"/>
    </row>
    <row r="15" spans="1:13" x14ac:dyDescent="0.2">
      <c r="A15" s="2" t="s">
        <v>345</v>
      </c>
      <c r="B15" s="280" t="s">
        <v>603</v>
      </c>
      <c r="C15" s="347" t="s">
        <v>971</v>
      </c>
      <c r="D15" s="7"/>
      <c r="E15" s="145"/>
      <c r="F15" s="145"/>
    </row>
    <row r="16" spans="1:13" x14ac:dyDescent="0.2">
      <c r="A16" s="2" t="s">
        <v>345</v>
      </c>
      <c r="B16" s="8" t="s">
        <v>854</v>
      </c>
      <c r="C16" s="347" t="s">
        <v>971</v>
      </c>
    </row>
    <row r="17" spans="1:3" x14ac:dyDescent="0.2">
      <c r="A17" s="2" t="s">
        <v>345</v>
      </c>
      <c r="B17" s="8" t="s">
        <v>855</v>
      </c>
      <c r="C17" s="347" t="s">
        <v>971</v>
      </c>
    </row>
    <row r="18" spans="1:3" x14ac:dyDescent="0.2">
      <c r="A18" s="2" t="s">
        <v>345</v>
      </c>
      <c r="B18" s="8" t="s">
        <v>317</v>
      </c>
      <c r="C18" s="347" t="s">
        <v>971</v>
      </c>
    </row>
    <row r="19" spans="1:3" x14ac:dyDescent="0.2">
      <c r="A19" s="2" t="s">
        <v>345</v>
      </c>
      <c r="B19" s="8" t="s">
        <v>318</v>
      </c>
      <c r="C19" s="347" t="s">
        <v>971</v>
      </c>
    </row>
    <row r="20" spans="1:3" ht="25.5" x14ac:dyDescent="0.2">
      <c r="A20" s="2" t="s">
        <v>345</v>
      </c>
      <c r="B20" s="258" t="s">
        <v>604</v>
      </c>
      <c r="C20" s="347" t="s">
        <v>971</v>
      </c>
    </row>
    <row r="21" spans="1:3" x14ac:dyDescent="0.2">
      <c r="A21" s="2" t="s">
        <v>345</v>
      </c>
      <c r="B21" s="8" t="s">
        <v>319</v>
      </c>
      <c r="C21" s="347" t="s">
        <v>971</v>
      </c>
    </row>
    <row r="22" spans="1:3" x14ac:dyDescent="0.2">
      <c r="A22" s="2" t="s">
        <v>345</v>
      </c>
      <c r="B22" s="8" t="s">
        <v>320</v>
      </c>
      <c r="C22" s="347" t="s">
        <v>971</v>
      </c>
    </row>
    <row r="23" spans="1:3" x14ac:dyDescent="0.2">
      <c r="A23" s="2" t="s">
        <v>345</v>
      </c>
      <c r="B23" s="8" t="s">
        <v>321</v>
      </c>
      <c r="C23" s="89"/>
    </row>
    <row r="24" spans="1:3" x14ac:dyDescent="0.2">
      <c r="A24" s="2" t="s">
        <v>345</v>
      </c>
      <c r="B24" s="249" t="s">
        <v>605</v>
      </c>
      <c r="C24" s="89"/>
    </row>
    <row r="25" spans="1:3" x14ac:dyDescent="0.2">
      <c r="A25" s="2" t="s">
        <v>345</v>
      </c>
      <c r="B25" s="8" t="s">
        <v>322</v>
      </c>
      <c r="C25" s="347" t="s">
        <v>971</v>
      </c>
    </row>
    <row r="26" spans="1:3" x14ac:dyDescent="0.2">
      <c r="A26" s="2" t="s">
        <v>345</v>
      </c>
      <c r="B26" s="8" t="s">
        <v>323</v>
      </c>
      <c r="C26" s="347" t="s">
        <v>971</v>
      </c>
    </row>
    <row r="27" spans="1:3" x14ac:dyDescent="0.2">
      <c r="A27" s="2" t="s">
        <v>345</v>
      </c>
      <c r="B27" s="8" t="s">
        <v>324</v>
      </c>
      <c r="C27" s="89"/>
    </row>
    <row r="28" spans="1:3" x14ac:dyDescent="0.2">
      <c r="A28" s="2" t="s">
        <v>345</v>
      </c>
      <c r="B28" s="8" t="s">
        <v>325</v>
      </c>
      <c r="C28" s="89"/>
    </row>
    <row r="29" spans="1:3" x14ac:dyDescent="0.2">
      <c r="A29" s="2" t="s">
        <v>345</v>
      </c>
      <c r="B29" s="8" t="s">
        <v>326</v>
      </c>
      <c r="C29" s="347" t="s">
        <v>971</v>
      </c>
    </row>
    <row r="30" spans="1:3" x14ac:dyDescent="0.2">
      <c r="A30" s="2" t="s">
        <v>345</v>
      </c>
      <c r="B30" s="8" t="s">
        <v>327</v>
      </c>
      <c r="C30" s="347" t="s">
        <v>971</v>
      </c>
    </row>
    <row r="31" spans="1:3" x14ac:dyDescent="0.2">
      <c r="A31" s="2" t="s">
        <v>345</v>
      </c>
      <c r="B31" s="8" t="s">
        <v>328</v>
      </c>
      <c r="C31" s="347" t="s">
        <v>971</v>
      </c>
    </row>
    <row r="32" spans="1:3" x14ac:dyDescent="0.2">
      <c r="A32" s="2" t="s">
        <v>345</v>
      </c>
      <c r="B32" s="8" t="s">
        <v>329</v>
      </c>
      <c r="C32" s="347" t="s">
        <v>971</v>
      </c>
    </row>
    <row r="33" spans="1:8" x14ac:dyDescent="0.2">
      <c r="A33" s="2" t="s">
        <v>345</v>
      </c>
      <c r="B33" s="8" t="s">
        <v>330</v>
      </c>
      <c r="C33" s="347" t="s">
        <v>971</v>
      </c>
    </row>
    <row r="34" spans="1:8" x14ac:dyDescent="0.2">
      <c r="A34" s="2" t="s">
        <v>345</v>
      </c>
      <c r="B34" s="8" t="s">
        <v>331</v>
      </c>
      <c r="C34" s="347"/>
    </row>
    <row r="35" spans="1:8" x14ac:dyDescent="0.2">
      <c r="A35" s="2" t="s">
        <v>345</v>
      </c>
      <c r="B35" s="8" t="s">
        <v>332</v>
      </c>
      <c r="C35" s="347"/>
    </row>
    <row r="37" spans="1:8" x14ac:dyDescent="0.2">
      <c r="A37" s="2" t="s">
        <v>344</v>
      </c>
      <c r="B37" s="861" t="s">
        <v>763</v>
      </c>
      <c r="C37" s="841"/>
      <c r="D37" s="841"/>
      <c r="E37" s="862"/>
      <c r="F37" s="863"/>
      <c r="G37" s="193"/>
    </row>
    <row r="38" spans="1:8" s="121" customFormat="1" ht="25.5" x14ac:dyDescent="0.2">
      <c r="A38" s="2" t="s">
        <v>344</v>
      </c>
      <c r="B38" s="122"/>
      <c r="C38" s="860" t="s">
        <v>612</v>
      </c>
      <c r="D38" s="860"/>
      <c r="E38" s="123" t="s">
        <v>614</v>
      </c>
      <c r="F38" s="864" t="s">
        <v>613</v>
      </c>
      <c r="G38" s="865"/>
      <c r="H38" s="124"/>
    </row>
    <row r="39" spans="1:8" x14ac:dyDescent="0.2">
      <c r="A39" s="2" t="s">
        <v>344</v>
      </c>
      <c r="B39" s="78" t="s">
        <v>609</v>
      </c>
      <c r="C39" s="856"/>
      <c r="D39" s="857"/>
      <c r="E39" s="348" t="s">
        <v>971</v>
      </c>
      <c r="F39" s="858" t="s">
        <v>1048</v>
      </c>
      <c r="G39" s="859"/>
      <c r="H39" s="48"/>
    </row>
    <row r="40" spans="1:8" x14ac:dyDescent="0.2">
      <c r="A40" s="2" t="s">
        <v>344</v>
      </c>
      <c r="B40" s="78" t="s">
        <v>610</v>
      </c>
      <c r="C40" s="856"/>
      <c r="D40" s="857"/>
      <c r="E40" s="348"/>
      <c r="F40" s="858"/>
      <c r="G40" s="859"/>
      <c r="H40" s="48"/>
    </row>
    <row r="41" spans="1:8" x14ac:dyDescent="0.2">
      <c r="A41" s="2" t="s">
        <v>344</v>
      </c>
      <c r="B41" s="78" t="s">
        <v>611</v>
      </c>
      <c r="C41" s="856"/>
      <c r="D41" s="857"/>
      <c r="E41" s="348" t="s">
        <v>971</v>
      </c>
      <c r="F41" s="858" t="s">
        <v>1049</v>
      </c>
      <c r="G41" s="859"/>
      <c r="H41" s="48"/>
    </row>
    <row r="43" spans="1:8" ht="26.25" customHeight="1" x14ac:dyDescent="0.2">
      <c r="A43" s="2" t="s">
        <v>343</v>
      </c>
      <c r="B43" s="853" t="s">
        <v>564</v>
      </c>
      <c r="C43" s="713"/>
      <c r="D43" s="713"/>
      <c r="E43" s="713"/>
      <c r="F43" s="713"/>
    </row>
    <row r="44" spans="1:8" x14ac:dyDescent="0.2">
      <c r="A44" s="2" t="s">
        <v>343</v>
      </c>
      <c r="B44" s="8" t="s">
        <v>333</v>
      </c>
      <c r="C44" s="347"/>
    </row>
    <row r="45" spans="1:8" x14ac:dyDescent="0.2">
      <c r="A45" s="2" t="s">
        <v>343</v>
      </c>
      <c r="B45" s="8" t="s">
        <v>334</v>
      </c>
      <c r="C45" s="89"/>
    </row>
    <row r="46" spans="1:8" x14ac:dyDescent="0.2">
      <c r="A46" s="2" t="s">
        <v>343</v>
      </c>
      <c r="B46" s="8" t="s">
        <v>335</v>
      </c>
      <c r="C46" s="89"/>
    </row>
    <row r="47" spans="1:8" ht="25.5" x14ac:dyDescent="0.2">
      <c r="A47" s="2" t="s">
        <v>343</v>
      </c>
      <c r="B47" s="8" t="s">
        <v>336</v>
      </c>
      <c r="C47" s="347" t="s">
        <v>971</v>
      </c>
    </row>
    <row r="48" spans="1:8" x14ac:dyDescent="0.2">
      <c r="A48" s="2" t="s">
        <v>343</v>
      </c>
      <c r="B48" s="8" t="s">
        <v>337</v>
      </c>
      <c r="C48" s="347" t="s">
        <v>971</v>
      </c>
    </row>
    <row r="49" spans="1:4" ht="27.75" customHeight="1" x14ac:dyDescent="0.2">
      <c r="A49" s="2" t="s">
        <v>343</v>
      </c>
      <c r="B49" s="8" t="s">
        <v>338</v>
      </c>
      <c r="C49" s="347" t="s">
        <v>971</v>
      </c>
    </row>
    <row r="50" spans="1:4" ht="24.75" customHeight="1" x14ac:dyDescent="0.2">
      <c r="A50" s="2" t="s">
        <v>343</v>
      </c>
      <c r="B50" s="8" t="s">
        <v>339</v>
      </c>
      <c r="C50" s="89"/>
    </row>
    <row r="51" spans="1:4" x14ac:dyDescent="0.2">
      <c r="A51" s="2" t="s">
        <v>343</v>
      </c>
      <c r="B51" s="8" t="s">
        <v>340</v>
      </c>
      <c r="C51" s="89"/>
    </row>
    <row r="52" spans="1:4" x14ac:dyDescent="0.2">
      <c r="A52" s="2" t="s">
        <v>343</v>
      </c>
      <c r="B52" s="8" t="s">
        <v>341</v>
      </c>
      <c r="C52" s="89"/>
    </row>
    <row r="53" spans="1:4" x14ac:dyDescent="0.2">
      <c r="A53" s="2" t="s">
        <v>343</v>
      </c>
      <c r="B53" s="249" t="s">
        <v>165</v>
      </c>
      <c r="C53" s="89"/>
    </row>
    <row r="54" spans="1:4" x14ac:dyDescent="0.2">
      <c r="A54" s="2" t="s">
        <v>343</v>
      </c>
      <c r="B54" s="286" t="s">
        <v>166</v>
      </c>
      <c r="C54" s="89"/>
    </row>
    <row r="55" spans="1:4" ht="15.75" customHeight="1" x14ac:dyDescent="0.2">
      <c r="A55" s="2" t="s">
        <v>343</v>
      </c>
      <c r="B55" s="126" t="s">
        <v>342</v>
      </c>
      <c r="C55" s="89"/>
      <c r="D55" s="29"/>
    </row>
    <row r="56" spans="1:4" x14ac:dyDescent="0.2">
      <c r="A56" s="2"/>
      <c r="B56" s="855"/>
      <c r="C56" s="819"/>
    </row>
  </sheetData>
  <mergeCells count="23">
    <mergeCell ref="C41:D41"/>
    <mergeCell ref="B43:F43"/>
    <mergeCell ref="B56:C56"/>
    <mergeCell ref="B37:F37"/>
    <mergeCell ref="C38:D38"/>
    <mergeCell ref="F38:G38"/>
    <mergeCell ref="C39:D39"/>
    <mergeCell ref="C40:D40"/>
    <mergeCell ref="F41:G41"/>
    <mergeCell ref="F39:G39"/>
    <mergeCell ref="F40:G40"/>
    <mergeCell ref="B14:F14"/>
    <mergeCell ref="A1:F1"/>
    <mergeCell ref="B3:F3"/>
    <mergeCell ref="B4:D4"/>
    <mergeCell ref="B5:D5"/>
    <mergeCell ref="B6:D6"/>
    <mergeCell ref="B7:D7"/>
    <mergeCell ref="B8:D8"/>
    <mergeCell ref="B9:D9"/>
    <mergeCell ref="B10:D10"/>
    <mergeCell ref="B11:D11"/>
    <mergeCell ref="B12:D12"/>
  </mergeCells>
  <hyperlinks>
    <hyperlink ref="I1" location="F!A1" display="Integrated / Survey Version"/>
    <hyperlink ref="K1" location="'F CAPS'!A1" display="CAPS                                         "/>
    <hyperlink ref="H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56"/>
  <sheetViews>
    <sheetView workbookViewId="0">
      <selection activeCell="F7" sqref="F7"/>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12" ht="34.5" thickBot="1" x14ac:dyDescent="0.25">
      <c r="A1" s="944" t="s">
        <v>1031</v>
      </c>
      <c r="B1" s="944"/>
      <c r="C1" s="944"/>
      <c r="D1" s="944"/>
      <c r="E1" s="1046"/>
      <c r="F1" s="1046"/>
      <c r="G1" s="343" t="s">
        <v>1043</v>
      </c>
      <c r="H1" s="334" t="s">
        <v>1026</v>
      </c>
      <c r="I1" s="335" t="s">
        <v>1006</v>
      </c>
      <c r="J1" s="336" t="s">
        <v>1010</v>
      </c>
      <c r="K1" s="333"/>
      <c r="L1" s="344" t="s">
        <v>1044</v>
      </c>
    </row>
    <row r="3" spans="1:12" ht="28.5" customHeight="1" x14ac:dyDescent="0.2">
      <c r="A3" s="2" t="s">
        <v>346</v>
      </c>
      <c r="B3" s="866" t="s">
        <v>1087</v>
      </c>
      <c r="C3" s="867"/>
      <c r="D3" s="867"/>
      <c r="E3" s="868"/>
      <c r="F3" s="868"/>
    </row>
    <row r="4" spans="1:12" ht="37.5" customHeight="1" x14ac:dyDescent="0.2">
      <c r="A4" s="2" t="s">
        <v>346</v>
      </c>
      <c r="B4" s="783"/>
      <c r="C4" s="794"/>
      <c r="D4" s="794"/>
      <c r="E4" s="125" t="s">
        <v>607</v>
      </c>
      <c r="F4" s="120" t="s">
        <v>256</v>
      </c>
      <c r="G4" s="299" t="s">
        <v>1045</v>
      </c>
      <c r="H4" s="299" t="s">
        <v>1045</v>
      </c>
      <c r="I4" s="299" t="s">
        <v>1046</v>
      </c>
      <c r="J4" s="299" t="s">
        <v>1046</v>
      </c>
    </row>
    <row r="5" spans="1:12" ht="39.75" customHeight="1" x14ac:dyDescent="0.2">
      <c r="A5" s="2" t="s">
        <v>346</v>
      </c>
      <c r="B5" s="776" t="s">
        <v>466</v>
      </c>
      <c r="C5" s="800"/>
      <c r="D5" s="800"/>
      <c r="E5" s="118" t="e">
        <f>G5/I5</f>
        <v>#DIV/0!</v>
      </c>
      <c r="F5" s="118" t="e">
        <f>H5/J5</f>
        <v>#DIV/0!</v>
      </c>
      <c r="G5" s="299"/>
      <c r="H5" s="299"/>
      <c r="I5" s="299"/>
      <c r="J5" s="299"/>
    </row>
    <row r="6" spans="1:12" x14ac:dyDescent="0.2">
      <c r="A6" s="2" t="s">
        <v>346</v>
      </c>
      <c r="B6" s="751" t="s">
        <v>847</v>
      </c>
      <c r="C6" s="794"/>
      <c r="D6" s="794"/>
      <c r="E6" s="27">
        <v>0</v>
      </c>
      <c r="F6" s="118">
        <v>0</v>
      </c>
      <c r="G6" s="299"/>
      <c r="H6" s="299"/>
      <c r="I6" s="299"/>
      <c r="J6" s="299"/>
    </row>
    <row r="7" spans="1:12" x14ac:dyDescent="0.2">
      <c r="A7" s="2" t="s">
        <v>346</v>
      </c>
      <c r="B7" s="751" t="s">
        <v>848</v>
      </c>
      <c r="C7" s="794"/>
      <c r="D7" s="794"/>
      <c r="E7" s="27">
        <v>0</v>
      </c>
      <c r="F7" s="118">
        <v>0</v>
      </c>
      <c r="G7" s="299"/>
      <c r="H7" s="299"/>
      <c r="I7" s="299"/>
      <c r="J7" s="299"/>
    </row>
    <row r="8" spans="1:12" ht="24.75" customHeight="1" x14ac:dyDescent="0.2">
      <c r="A8" s="2" t="s">
        <v>346</v>
      </c>
      <c r="B8" s="751" t="s">
        <v>849</v>
      </c>
      <c r="C8" s="794"/>
      <c r="D8" s="794"/>
      <c r="E8" s="27">
        <v>0</v>
      </c>
      <c r="F8" s="118">
        <v>0</v>
      </c>
      <c r="G8" s="299"/>
      <c r="H8" s="299"/>
      <c r="I8" s="299"/>
      <c r="J8" s="299"/>
    </row>
    <row r="9" spans="1:12" x14ac:dyDescent="0.2">
      <c r="A9" s="2" t="s">
        <v>346</v>
      </c>
      <c r="B9" s="751" t="s">
        <v>850</v>
      </c>
      <c r="C9" s="794"/>
      <c r="D9" s="794"/>
      <c r="E9" s="27">
        <v>1</v>
      </c>
      <c r="F9" s="118">
        <v>1</v>
      </c>
      <c r="G9" s="299"/>
      <c r="H9" s="299"/>
      <c r="I9" s="299"/>
      <c r="J9" s="299"/>
    </row>
    <row r="10" spans="1:12" x14ac:dyDescent="0.2">
      <c r="A10" s="2" t="s">
        <v>346</v>
      </c>
      <c r="B10" s="751" t="s">
        <v>851</v>
      </c>
      <c r="C10" s="794"/>
      <c r="D10" s="794"/>
      <c r="E10" s="118" t="e">
        <f>G10/I10</f>
        <v>#DIV/0!</v>
      </c>
      <c r="F10" s="118" t="e">
        <f>H10/J10</f>
        <v>#DIV/0!</v>
      </c>
      <c r="G10" s="299"/>
      <c r="H10" s="299"/>
      <c r="I10" s="299"/>
      <c r="J10" s="299"/>
    </row>
    <row r="11" spans="1:12" x14ac:dyDescent="0.2">
      <c r="A11" s="2" t="s">
        <v>346</v>
      </c>
      <c r="B11" s="751" t="s">
        <v>852</v>
      </c>
      <c r="C11" s="794"/>
      <c r="D11" s="794"/>
      <c r="E11" s="476" t="s">
        <v>1060</v>
      </c>
      <c r="F11" s="119"/>
      <c r="G11" s="299"/>
      <c r="H11" s="299"/>
      <c r="I11" s="299"/>
      <c r="J11" s="299"/>
    </row>
    <row r="12" spans="1:12" x14ac:dyDescent="0.2">
      <c r="A12" s="2" t="s">
        <v>346</v>
      </c>
      <c r="B12" s="751" t="s">
        <v>853</v>
      </c>
      <c r="C12" s="794"/>
      <c r="D12" s="794"/>
      <c r="E12" s="119"/>
      <c r="F12" s="119"/>
      <c r="G12" s="299"/>
      <c r="H12" s="299"/>
      <c r="I12" s="299"/>
      <c r="J12" s="299"/>
    </row>
    <row r="13" spans="1:12" x14ac:dyDescent="0.2">
      <c r="G13" s="299"/>
      <c r="H13" s="299"/>
      <c r="I13" s="299"/>
      <c r="J13" s="299"/>
    </row>
    <row r="14" spans="1:12" x14ac:dyDescent="0.2">
      <c r="A14" s="2" t="s">
        <v>345</v>
      </c>
      <c r="B14" s="853" t="s">
        <v>608</v>
      </c>
      <c r="C14" s="713"/>
      <c r="D14" s="713"/>
      <c r="E14" s="854"/>
      <c r="F14" s="854"/>
    </row>
    <row r="15" spans="1:12" x14ac:dyDescent="0.2">
      <c r="A15" s="2" t="s">
        <v>345</v>
      </c>
      <c r="B15" s="280" t="s">
        <v>603</v>
      </c>
      <c r="C15" s="89"/>
      <c r="D15" s="7"/>
      <c r="E15" s="145"/>
      <c r="F15" s="145"/>
    </row>
    <row r="16" spans="1:12" x14ac:dyDescent="0.2">
      <c r="A16" s="2" t="s">
        <v>345</v>
      </c>
      <c r="B16" s="8" t="s">
        <v>854</v>
      </c>
      <c r="C16" s="89"/>
    </row>
    <row r="17" spans="1:3" x14ac:dyDescent="0.2">
      <c r="A17" s="2" t="s">
        <v>345</v>
      </c>
      <c r="B17" s="8" t="s">
        <v>855</v>
      </c>
      <c r="C17" s="89"/>
    </row>
    <row r="18" spans="1:3" x14ac:dyDescent="0.2">
      <c r="A18" s="2" t="s">
        <v>345</v>
      </c>
      <c r="B18" s="8" t="s">
        <v>317</v>
      </c>
      <c r="C18" s="89"/>
    </row>
    <row r="19" spans="1:3" x14ac:dyDescent="0.2">
      <c r="A19" s="2" t="s">
        <v>345</v>
      </c>
      <c r="B19" s="8" t="s">
        <v>318</v>
      </c>
      <c r="C19" s="89"/>
    </row>
    <row r="20" spans="1:3" ht="25.5" x14ac:dyDescent="0.2">
      <c r="A20" s="2" t="s">
        <v>345</v>
      </c>
      <c r="B20" s="258" t="s">
        <v>604</v>
      </c>
      <c r="C20" s="89"/>
    </row>
    <row r="21" spans="1:3" x14ac:dyDescent="0.2">
      <c r="A21" s="2" t="s">
        <v>345</v>
      </c>
      <c r="B21" s="8" t="s">
        <v>319</v>
      </c>
      <c r="C21" s="89"/>
    </row>
    <row r="22" spans="1:3" x14ac:dyDescent="0.2">
      <c r="A22" s="2" t="s">
        <v>345</v>
      </c>
      <c r="B22" s="8" t="s">
        <v>320</v>
      </c>
      <c r="C22" s="89"/>
    </row>
    <row r="23" spans="1:3" x14ac:dyDescent="0.2">
      <c r="A23" s="2" t="s">
        <v>345</v>
      </c>
      <c r="B23" s="8" t="s">
        <v>321</v>
      </c>
      <c r="C23" s="89"/>
    </row>
    <row r="24" spans="1:3" x14ac:dyDescent="0.2">
      <c r="A24" s="2" t="s">
        <v>345</v>
      </c>
      <c r="B24" s="249" t="s">
        <v>605</v>
      </c>
      <c r="C24" s="89"/>
    </row>
    <row r="25" spans="1:3" x14ac:dyDescent="0.2">
      <c r="A25" s="2" t="s">
        <v>345</v>
      </c>
      <c r="B25" s="8" t="s">
        <v>322</v>
      </c>
      <c r="C25" s="89"/>
    </row>
    <row r="26" spans="1:3" x14ac:dyDescent="0.2">
      <c r="A26" s="2" t="s">
        <v>345</v>
      </c>
      <c r="B26" s="8" t="s">
        <v>323</v>
      </c>
      <c r="C26" s="89"/>
    </row>
    <row r="27" spans="1:3" x14ac:dyDescent="0.2">
      <c r="A27" s="2" t="s">
        <v>345</v>
      </c>
      <c r="B27" s="8" t="s">
        <v>324</v>
      </c>
      <c r="C27" s="89"/>
    </row>
    <row r="28" spans="1:3" x14ac:dyDescent="0.2">
      <c r="A28" s="2" t="s">
        <v>345</v>
      </c>
      <c r="B28" s="8" t="s">
        <v>325</v>
      </c>
      <c r="C28" s="89"/>
    </row>
    <row r="29" spans="1:3" x14ac:dyDescent="0.2">
      <c r="A29" s="2" t="s">
        <v>345</v>
      </c>
      <c r="B29" s="8" t="s">
        <v>326</v>
      </c>
      <c r="C29" s="89"/>
    </row>
    <row r="30" spans="1:3" x14ac:dyDescent="0.2">
      <c r="A30" s="2" t="s">
        <v>345</v>
      </c>
      <c r="B30" s="8" t="s">
        <v>327</v>
      </c>
      <c r="C30" s="89"/>
    </row>
    <row r="31" spans="1:3" x14ac:dyDescent="0.2">
      <c r="A31" s="2" t="s">
        <v>345</v>
      </c>
      <c r="B31" s="8" t="s">
        <v>328</v>
      </c>
      <c r="C31" s="89"/>
    </row>
    <row r="32" spans="1:3" x14ac:dyDescent="0.2">
      <c r="A32" s="2" t="s">
        <v>345</v>
      </c>
      <c r="B32" s="8" t="s">
        <v>329</v>
      </c>
      <c r="C32" s="89"/>
    </row>
    <row r="33" spans="1:8" x14ac:dyDescent="0.2">
      <c r="A33" s="2" t="s">
        <v>345</v>
      </c>
      <c r="B33" s="8" t="s">
        <v>330</v>
      </c>
      <c r="C33" s="89"/>
    </row>
    <row r="34" spans="1:8" x14ac:dyDescent="0.2">
      <c r="A34" s="2" t="s">
        <v>345</v>
      </c>
      <c r="B34" s="8" t="s">
        <v>331</v>
      </c>
      <c r="C34" s="89"/>
    </row>
    <row r="35" spans="1:8" x14ac:dyDescent="0.2">
      <c r="A35" s="2" t="s">
        <v>345</v>
      </c>
      <c r="B35" s="8" t="s">
        <v>332</v>
      </c>
      <c r="C35" s="89"/>
    </row>
    <row r="37" spans="1:8" x14ac:dyDescent="0.2">
      <c r="A37" s="2" t="s">
        <v>344</v>
      </c>
      <c r="B37" s="861" t="s">
        <v>763</v>
      </c>
      <c r="C37" s="841"/>
      <c r="D37" s="841"/>
      <c r="E37" s="862"/>
      <c r="F37" s="863"/>
      <c r="G37" s="193"/>
    </row>
    <row r="38" spans="1:8" s="121" customFormat="1" ht="25.5" x14ac:dyDescent="0.2">
      <c r="A38" s="2" t="s">
        <v>344</v>
      </c>
      <c r="B38" s="122"/>
      <c r="C38" s="860" t="s">
        <v>612</v>
      </c>
      <c r="D38" s="860"/>
      <c r="E38" s="123" t="s">
        <v>614</v>
      </c>
      <c r="F38" s="864" t="s">
        <v>613</v>
      </c>
      <c r="G38" s="865"/>
      <c r="H38" s="124"/>
    </row>
    <row r="39" spans="1:8" x14ac:dyDescent="0.2">
      <c r="A39" s="2" t="s">
        <v>344</v>
      </c>
      <c r="B39" s="78" t="s">
        <v>609</v>
      </c>
      <c r="C39" s="856"/>
      <c r="D39" s="857"/>
      <c r="E39" s="210"/>
      <c r="F39" s="729"/>
      <c r="G39" s="762"/>
      <c r="H39" s="48"/>
    </row>
    <row r="40" spans="1:8" x14ac:dyDescent="0.2">
      <c r="A40" s="2" t="s">
        <v>344</v>
      </c>
      <c r="B40" s="78" t="s">
        <v>610</v>
      </c>
      <c r="C40" s="856"/>
      <c r="D40" s="857"/>
      <c r="E40" s="210"/>
      <c r="F40" s="729"/>
      <c r="G40" s="762"/>
      <c r="H40" s="48"/>
    </row>
    <row r="41" spans="1:8" x14ac:dyDescent="0.2">
      <c r="A41" s="2" t="s">
        <v>344</v>
      </c>
      <c r="B41" s="78" t="s">
        <v>611</v>
      </c>
      <c r="C41" s="856"/>
      <c r="D41" s="857"/>
      <c r="E41" s="210"/>
      <c r="F41" s="729"/>
      <c r="G41" s="762"/>
      <c r="H41" s="48"/>
    </row>
    <row r="43" spans="1:8" ht="26.25" customHeight="1" x14ac:dyDescent="0.2">
      <c r="A43" s="2" t="s">
        <v>343</v>
      </c>
      <c r="B43" s="853" t="s">
        <v>564</v>
      </c>
      <c r="C43" s="713"/>
      <c r="D43" s="713"/>
      <c r="E43" s="713"/>
      <c r="F43" s="713"/>
    </row>
    <row r="44" spans="1:8" x14ac:dyDescent="0.2">
      <c r="A44" s="2" t="s">
        <v>343</v>
      </c>
      <c r="B44" s="8" t="s">
        <v>333</v>
      </c>
      <c r="C44" s="89"/>
    </row>
    <row r="45" spans="1:8" x14ac:dyDescent="0.2">
      <c r="A45" s="2" t="s">
        <v>343</v>
      </c>
      <c r="B45" s="8" t="s">
        <v>334</v>
      </c>
      <c r="C45" s="89"/>
    </row>
    <row r="46" spans="1:8" x14ac:dyDescent="0.2">
      <c r="A46" s="2" t="s">
        <v>343</v>
      </c>
      <c r="B46" s="8" t="s">
        <v>335</v>
      </c>
      <c r="C46" s="89"/>
    </row>
    <row r="47" spans="1:8" ht="25.5" x14ac:dyDescent="0.2">
      <c r="A47" s="2" t="s">
        <v>343</v>
      </c>
      <c r="B47" s="8" t="s">
        <v>336</v>
      </c>
      <c r="C47" s="89"/>
    </row>
    <row r="48" spans="1:8" x14ac:dyDescent="0.2">
      <c r="A48" s="2" t="s">
        <v>343</v>
      </c>
      <c r="B48" s="8" t="s">
        <v>337</v>
      </c>
      <c r="C48" s="89"/>
    </row>
    <row r="49" spans="1:4" ht="27.75" customHeight="1" x14ac:dyDescent="0.2">
      <c r="A49" s="2" t="s">
        <v>343</v>
      </c>
      <c r="B49" s="8" t="s">
        <v>338</v>
      </c>
      <c r="C49" s="89"/>
    </row>
    <row r="50" spans="1:4" ht="24.75" customHeight="1" x14ac:dyDescent="0.2">
      <c r="A50" s="2" t="s">
        <v>343</v>
      </c>
      <c r="B50" s="8" t="s">
        <v>339</v>
      </c>
      <c r="C50" s="89"/>
    </row>
    <row r="51" spans="1:4" x14ac:dyDescent="0.2">
      <c r="A51" s="2" t="s">
        <v>343</v>
      </c>
      <c r="B51" s="8" t="s">
        <v>340</v>
      </c>
      <c r="C51" s="89"/>
    </row>
    <row r="52" spans="1:4" x14ac:dyDescent="0.2">
      <c r="A52" s="2" t="s">
        <v>343</v>
      </c>
      <c r="B52" s="8" t="s">
        <v>341</v>
      </c>
      <c r="C52" s="89"/>
    </row>
    <row r="53" spans="1:4" x14ac:dyDescent="0.2">
      <c r="A53" s="2" t="s">
        <v>343</v>
      </c>
      <c r="B53" s="249" t="s">
        <v>165</v>
      </c>
      <c r="C53" s="89"/>
    </row>
    <row r="54" spans="1:4" x14ac:dyDescent="0.2">
      <c r="A54" s="2" t="s">
        <v>343</v>
      </c>
      <c r="B54" s="286" t="s">
        <v>166</v>
      </c>
      <c r="C54" s="89"/>
    </row>
    <row r="55" spans="1:4" ht="15.75" customHeight="1" x14ac:dyDescent="0.2">
      <c r="A55" s="2" t="s">
        <v>343</v>
      </c>
      <c r="B55" s="126" t="s">
        <v>342</v>
      </c>
      <c r="C55" s="89"/>
      <c r="D55" s="29"/>
    </row>
    <row r="56" spans="1:4" x14ac:dyDescent="0.2">
      <c r="A56" s="2"/>
      <c r="B56" s="855"/>
      <c r="C56" s="819"/>
    </row>
  </sheetData>
  <mergeCells count="23">
    <mergeCell ref="C41:D41"/>
    <mergeCell ref="F41:G41"/>
    <mergeCell ref="B43:F43"/>
    <mergeCell ref="B56:C56"/>
    <mergeCell ref="B37:F37"/>
    <mergeCell ref="C38:D38"/>
    <mergeCell ref="F38:G38"/>
    <mergeCell ref="C39:D39"/>
    <mergeCell ref="F39:G39"/>
    <mergeCell ref="C40:D40"/>
    <mergeCell ref="F40:G40"/>
    <mergeCell ref="B14:F14"/>
    <mergeCell ref="A1:F1"/>
    <mergeCell ref="B3:F3"/>
    <mergeCell ref="B4:D4"/>
    <mergeCell ref="B5:D5"/>
    <mergeCell ref="B6:D6"/>
    <mergeCell ref="B7:D7"/>
    <mergeCell ref="B8:D8"/>
    <mergeCell ref="B9:D9"/>
    <mergeCell ref="B10:D10"/>
    <mergeCell ref="B11:D11"/>
    <mergeCell ref="B12:D12"/>
  </mergeCells>
  <hyperlinks>
    <hyperlink ref="I1" location="F!A1" display="Integrated / Survey Version"/>
    <hyperlink ref="J1" location="'F CAS'!A1" display="CAS                                            "/>
    <hyperlink ref="H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56"/>
  <sheetViews>
    <sheetView workbookViewId="0">
      <selection activeCell="A2" sqref="A2"/>
    </sheetView>
  </sheetViews>
  <sheetFormatPr defaultRowHeight="12.75" x14ac:dyDescent="0.2"/>
  <cols>
    <col min="1" max="1" width="3.85546875" style="1" customWidth="1"/>
    <col min="2" max="2" width="29.28515625" customWidth="1"/>
    <col min="3" max="5" width="18.7109375" customWidth="1"/>
  </cols>
  <sheetData>
    <row r="1" spans="1:10" ht="34.5" thickBot="1" x14ac:dyDescent="0.25">
      <c r="A1" s="943" t="s">
        <v>1019</v>
      </c>
      <c r="B1" s="943"/>
      <c r="C1" s="943"/>
      <c r="D1" s="943"/>
      <c r="E1" s="943"/>
      <c r="F1" s="343" t="s">
        <v>1043</v>
      </c>
      <c r="G1" s="334" t="s">
        <v>1026</v>
      </c>
      <c r="H1" s="335" t="s">
        <v>1006</v>
      </c>
      <c r="I1" s="333"/>
      <c r="J1" s="344" t="s">
        <v>1044</v>
      </c>
    </row>
    <row r="2" spans="1:10" ht="18" x14ac:dyDescent="0.2">
      <c r="A2" s="287"/>
      <c r="B2" s="287"/>
      <c r="C2" s="287"/>
      <c r="D2" s="287"/>
      <c r="E2" s="287"/>
    </row>
    <row r="3" spans="1:10" s="240" customFormat="1" x14ac:dyDescent="0.2">
      <c r="A3" s="224" t="s">
        <v>743</v>
      </c>
      <c r="B3" s="296" t="s">
        <v>157</v>
      </c>
      <c r="C3" s="296"/>
      <c r="D3" s="296"/>
      <c r="E3" s="296"/>
    </row>
    <row r="5" spans="1:10" ht="27.75" customHeight="1" x14ac:dyDescent="0.2">
      <c r="B5" s="853" t="s">
        <v>1074</v>
      </c>
      <c r="C5" s="853"/>
      <c r="D5" s="853"/>
      <c r="E5" s="853"/>
    </row>
    <row r="6" spans="1:10" s="193" customFormat="1" x14ac:dyDescent="0.2">
      <c r="A6" s="181"/>
      <c r="B6" s="66"/>
      <c r="C6" s="66"/>
      <c r="D6" s="66"/>
      <c r="E6" s="66"/>
    </row>
    <row r="7" spans="1:10" s="193" customFormat="1" ht="38.25" customHeight="1" x14ac:dyDescent="0.2">
      <c r="A7" s="394" t="s">
        <v>971</v>
      </c>
      <c r="B7" s="886" t="s">
        <v>1075</v>
      </c>
      <c r="C7" s="811"/>
      <c r="D7" s="811"/>
      <c r="E7" s="811"/>
    </row>
    <row r="8" spans="1:10" s="193" customFormat="1" x14ac:dyDescent="0.2">
      <c r="A8" s="181"/>
      <c r="B8" s="703">
        <v>42064</v>
      </c>
      <c r="C8" s="66"/>
      <c r="D8" s="91"/>
      <c r="E8" s="198"/>
    </row>
    <row r="9" spans="1:10" x14ac:dyDescent="0.2">
      <c r="A9" s="2"/>
      <c r="B9" s="2"/>
      <c r="C9" s="2"/>
      <c r="D9" s="2"/>
      <c r="E9" s="2"/>
    </row>
    <row r="10" spans="1:10" s="299" customFormat="1" ht="129" customHeight="1" x14ac:dyDescent="0.2">
      <c r="A10" s="374" t="s">
        <v>578</v>
      </c>
      <c r="B10" s="877" t="s">
        <v>1076</v>
      </c>
      <c r="C10" s="878"/>
      <c r="D10" s="878"/>
      <c r="E10" s="878"/>
    </row>
    <row r="11" spans="1:10" s="299" customFormat="1" x14ac:dyDescent="0.2">
      <c r="A11" s="374"/>
      <c r="C11" s="395"/>
      <c r="D11" s="374"/>
      <c r="E11" s="374"/>
    </row>
    <row r="12" spans="1:10" s="299" customFormat="1" x14ac:dyDescent="0.2">
      <c r="A12" s="374" t="s">
        <v>578</v>
      </c>
      <c r="B12" s="396"/>
      <c r="C12" s="397" t="s">
        <v>565</v>
      </c>
      <c r="D12" s="397" t="s">
        <v>256</v>
      </c>
    </row>
    <row r="13" spans="1:10" s="299" customFormat="1" ht="25.5" x14ac:dyDescent="0.2">
      <c r="A13" s="374" t="s">
        <v>578</v>
      </c>
      <c r="B13" s="398" t="s">
        <v>474</v>
      </c>
      <c r="C13" s="399"/>
      <c r="D13" s="399"/>
    </row>
    <row r="14" spans="1:10" s="299" customFormat="1" ht="38.25" x14ac:dyDescent="0.2">
      <c r="A14" s="374" t="s">
        <v>578</v>
      </c>
      <c r="B14" s="398" t="s">
        <v>475</v>
      </c>
      <c r="C14" s="399"/>
      <c r="D14" s="399"/>
    </row>
    <row r="15" spans="1:10" s="299" customFormat="1" ht="25.5" x14ac:dyDescent="0.2">
      <c r="A15" s="374" t="s">
        <v>578</v>
      </c>
      <c r="B15" s="398" t="s">
        <v>476</v>
      </c>
      <c r="C15" s="399"/>
      <c r="D15" s="399"/>
    </row>
    <row r="16" spans="1:10" s="299" customFormat="1" ht="25.5" x14ac:dyDescent="0.2">
      <c r="A16" s="374" t="s">
        <v>578</v>
      </c>
      <c r="B16" s="398" t="s">
        <v>477</v>
      </c>
      <c r="C16" s="399"/>
      <c r="D16" s="399"/>
    </row>
    <row r="17" spans="1:5" s="299" customFormat="1" ht="25.5" x14ac:dyDescent="0.2">
      <c r="A17" s="374" t="s">
        <v>578</v>
      </c>
      <c r="B17" s="398" t="s">
        <v>478</v>
      </c>
      <c r="C17" s="399"/>
      <c r="D17" s="399"/>
    </row>
    <row r="18" spans="1:5" s="299" customFormat="1" x14ac:dyDescent="0.2">
      <c r="A18" s="374"/>
      <c r="B18" s="400"/>
      <c r="C18" s="401"/>
      <c r="D18" s="402"/>
    </row>
    <row r="19" spans="1:5" s="299" customFormat="1" x14ac:dyDescent="0.2">
      <c r="A19" s="374" t="s">
        <v>578</v>
      </c>
      <c r="B19" s="398" t="s">
        <v>285</v>
      </c>
      <c r="C19" s="399"/>
      <c r="D19" s="399"/>
    </row>
    <row r="20" spans="1:5" s="299" customFormat="1" x14ac:dyDescent="0.2">
      <c r="A20" s="374"/>
      <c r="B20" s="400"/>
      <c r="C20" s="401"/>
      <c r="D20" s="402"/>
    </row>
    <row r="21" spans="1:5" s="299" customFormat="1" ht="25.5" x14ac:dyDescent="0.2">
      <c r="A21" s="374" t="s">
        <v>578</v>
      </c>
      <c r="B21" s="398" t="s">
        <v>286</v>
      </c>
      <c r="C21" s="399"/>
      <c r="D21" s="399"/>
    </row>
    <row r="22" spans="1:5" s="299" customFormat="1" ht="25.5" x14ac:dyDescent="0.2">
      <c r="A22" s="374" t="s">
        <v>578</v>
      </c>
      <c r="B22" s="398" t="s">
        <v>287</v>
      </c>
      <c r="C22" s="399"/>
      <c r="D22" s="399"/>
    </row>
    <row r="23" spans="1:5" s="299" customFormat="1" ht="25.5" x14ac:dyDescent="0.2">
      <c r="A23" s="374" t="s">
        <v>578</v>
      </c>
      <c r="B23" s="398" t="s">
        <v>288</v>
      </c>
      <c r="C23" s="399"/>
      <c r="D23" s="399"/>
    </row>
    <row r="24" spans="1:5" s="299" customFormat="1" x14ac:dyDescent="0.2">
      <c r="A24" s="392"/>
    </row>
    <row r="25" spans="1:5" s="299" customFormat="1" ht="38.25" customHeight="1" x14ac:dyDescent="0.2">
      <c r="A25" s="374" t="s">
        <v>578</v>
      </c>
      <c r="B25" s="879" t="s">
        <v>289</v>
      </c>
      <c r="C25" s="880"/>
      <c r="D25" s="403"/>
    </row>
    <row r="26" spans="1:5" s="299" customFormat="1" x14ac:dyDescent="0.2">
      <c r="A26" s="374"/>
      <c r="B26" s="393"/>
      <c r="C26" s="393"/>
      <c r="D26" s="404"/>
    </row>
    <row r="27" spans="1:5" s="299" customFormat="1" x14ac:dyDescent="0.2">
      <c r="A27" s="374" t="s">
        <v>578</v>
      </c>
      <c r="B27" s="881" t="s">
        <v>290</v>
      </c>
      <c r="C27" s="882"/>
      <c r="D27" s="882"/>
      <c r="E27" s="883"/>
    </row>
    <row r="28" spans="1:5" s="299" customFormat="1" x14ac:dyDescent="0.2">
      <c r="A28" s="374"/>
      <c r="B28" s="884"/>
      <c r="C28" s="869"/>
      <c r="D28" s="869"/>
      <c r="E28" s="885"/>
    </row>
    <row r="29" spans="1:5" s="299" customFormat="1" x14ac:dyDescent="0.2">
      <c r="A29" s="392"/>
    </row>
    <row r="30" spans="1:5" s="299" customFormat="1" x14ac:dyDescent="0.2">
      <c r="A30" s="374" t="s">
        <v>291</v>
      </c>
      <c r="B30" s="872"/>
      <c r="C30" s="873"/>
      <c r="D30" s="405" t="s">
        <v>567</v>
      </c>
      <c r="E30" s="405" t="s">
        <v>568</v>
      </c>
    </row>
    <row r="31" spans="1:5" s="299" customFormat="1" ht="25.5" customHeight="1" x14ac:dyDescent="0.2">
      <c r="A31" s="374" t="s">
        <v>291</v>
      </c>
      <c r="B31" s="871" t="s">
        <v>566</v>
      </c>
      <c r="C31" s="871"/>
      <c r="D31" s="406"/>
      <c r="E31" s="406"/>
    </row>
    <row r="32" spans="1:5" s="299" customFormat="1" x14ac:dyDescent="0.2">
      <c r="A32" s="392"/>
    </row>
    <row r="33" spans="1:5" s="299" customFormat="1" x14ac:dyDescent="0.2">
      <c r="A33" s="374" t="s">
        <v>292</v>
      </c>
      <c r="B33" s="872"/>
      <c r="C33" s="873"/>
      <c r="D33" s="405" t="s">
        <v>507</v>
      </c>
      <c r="E33" s="405" t="s">
        <v>508</v>
      </c>
    </row>
    <row r="34" spans="1:5" s="299" customFormat="1" ht="27.75" customHeight="1" x14ac:dyDescent="0.2">
      <c r="A34" s="374" t="s">
        <v>292</v>
      </c>
      <c r="B34" s="871" t="s">
        <v>295</v>
      </c>
      <c r="C34" s="871"/>
      <c r="D34" s="407"/>
      <c r="E34" s="407"/>
    </row>
    <row r="35" spans="1:5" s="299" customFormat="1" x14ac:dyDescent="0.2">
      <c r="A35" s="392"/>
    </row>
    <row r="36" spans="1:5" s="299" customFormat="1" x14ac:dyDescent="0.2">
      <c r="A36" s="374" t="s">
        <v>293</v>
      </c>
      <c r="D36" s="405" t="s">
        <v>507</v>
      </c>
      <c r="E36" s="405" t="s">
        <v>508</v>
      </c>
    </row>
    <row r="37" spans="1:5" s="299" customFormat="1" ht="28.5" customHeight="1" x14ac:dyDescent="0.2">
      <c r="A37" s="374" t="s">
        <v>293</v>
      </c>
      <c r="B37" s="874" t="s">
        <v>158</v>
      </c>
      <c r="C37" s="875"/>
      <c r="D37" s="407"/>
      <c r="E37" s="407"/>
    </row>
    <row r="38" spans="1:5" s="299" customFormat="1" ht="28.5" customHeight="1" x14ac:dyDescent="0.2">
      <c r="A38" s="374" t="s">
        <v>293</v>
      </c>
      <c r="B38" s="874"/>
      <c r="C38" s="875"/>
      <c r="D38" s="408" t="s">
        <v>160</v>
      </c>
      <c r="E38" s="408"/>
    </row>
    <row r="39" spans="1:5" s="299" customFormat="1" ht="28.5" customHeight="1" x14ac:dyDescent="0.2">
      <c r="A39" s="374" t="s">
        <v>293</v>
      </c>
      <c r="B39" s="874" t="s">
        <v>159</v>
      </c>
      <c r="C39" s="875"/>
      <c r="D39" s="409"/>
      <c r="E39" s="408"/>
    </row>
    <row r="40" spans="1:5" s="299" customFormat="1" x14ac:dyDescent="0.2">
      <c r="A40" s="392"/>
      <c r="B40" s="876"/>
      <c r="C40" s="876"/>
      <c r="D40" s="876"/>
      <c r="E40" s="876"/>
    </row>
    <row r="41" spans="1:5" s="299" customFormat="1" ht="19.5" customHeight="1" x14ac:dyDescent="0.2">
      <c r="A41" s="374" t="s">
        <v>294</v>
      </c>
      <c r="B41" s="869" t="s">
        <v>569</v>
      </c>
      <c r="C41" s="869"/>
      <c r="D41" s="869"/>
      <c r="E41" s="869"/>
    </row>
    <row r="42" spans="1:5" s="299" customFormat="1" ht="25.5" x14ac:dyDescent="0.2">
      <c r="A42" s="374" t="s">
        <v>294</v>
      </c>
      <c r="B42" s="396"/>
      <c r="C42" s="410" t="s">
        <v>570</v>
      </c>
      <c r="D42" s="410" t="s">
        <v>571</v>
      </c>
      <c r="E42" s="410" t="s">
        <v>572</v>
      </c>
    </row>
    <row r="43" spans="1:5" s="299" customFormat="1" x14ac:dyDescent="0.2">
      <c r="A43" s="374" t="s">
        <v>294</v>
      </c>
      <c r="B43" s="411" t="s">
        <v>573</v>
      </c>
      <c r="C43" s="403"/>
      <c r="D43" s="403"/>
      <c r="E43" s="403"/>
    </row>
    <row r="44" spans="1:5" s="299" customFormat="1" x14ac:dyDescent="0.2">
      <c r="A44" s="374" t="s">
        <v>294</v>
      </c>
      <c r="B44" s="411" t="s">
        <v>574</v>
      </c>
      <c r="C44" s="412"/>
      <c r="D44" s="412"/>
      <c r="E44" s="403"/>
    </row>
    <row r="45" spans="1:5" s="299" customFormat="1" x14ac:dyDescent="0.2">
      <c r="A45" s="374" t="s">
        <v>294</v>
      </c>
      <c r="B45" s="411" t="s">
        <v>575</v>
      </c>
      <c r="C45" s="412"/>
      <c r="D45" s="403"/>
      <c r="E45" s="403"/>
    </row>
    <row r="46" spans="1:5" s="299" customFormat="1" ht="51" x14ac:dyDescent="0.2">
      <c r="A46" s="374" t="s">
        <v>294</v>
      </c>
      <c r="B46" s="413" t="s">
        <v>606</v>
      </c>
      <c r="C46" s="412"/>
      <c r="D46" s="412"/>
      <c r="E46" s="403"/>
    </row>
    <row r="47" spans="1:5" s="299" customFormat="1" x14ac:dyDescent="0.2">
      <c r="A47" s="374" t="s">
        <v>294</v>
      </c>
      <c r="B47" s="411" t="s">
        <v>576</v>
      </c>
      <c r="C47" s="403"/>
      <c r="D47" s="403"/>
      <c r="E47" s="403"/>
    </row>
    <row r="48" spans="1:5" s="299" customFormat="1" x14ac:dyDescent="0.2">
      <c r="A48" s="374" t="s">
        <v>294</v>
      </c>
      <c r="B48" s="411" t="s">
        <v>577</v>
      </c>
      <c r="C48" s="403"/>
      <c r="D48" s="403"/>
      <c r="E48" s="403"/>
    </row>
    <row r="49" spans="1:3" s="299" customFormat="1" x14ac:dyDescent="0.2">
      <c r="A49" s="392"/>
    </row>
    <row r="50" spans="1:3" s="299" customFormat="1" x14ac:dyDescent="0.2">
      <c r="A50" s="392"/>
    </row>
    <row r="51" spans="1:3" s="299" customFormat="1" x14ac:dyDescent="0.2">
      <c r="A51" s="374" t="s">
        <v>405</v>
      </c>
      <c r="B51" s="870" t="s">
        <v>679</v>
      </c>
      <c r="C51" s="870"/>
    </row>
    <row r="52" spans="1:3" s="299" customFormat="1" ht="25.5" x14ac:dyDescent="0.2">
      <c r="A52" s="374" t="s">
        <v>405</v>
      </c>
      <c r="B52" s="398" t="s">
        <v>857</v>
      </c>
      <c r="C52" s="414"/>
    </row>
    <row r="53" spans="1:3" s="299" customFormat="1" ht="25.5" x14ac:dyDescent="0.2">
      <c r="A53" s="374" t="s">
        <v>405</v>
      </c>
      <c r="B53" s="398" t="s">
        <v>860</v>
      </c>
      <c r="C53" s="414"/>
    </row>
    <row r="54" spans="1:3" s="299" customFormat="1" ht="25.5" x14ac:dyDescent="0.2">
      <c r="A54" s="374" t="s">
        <v>405</v>
      </c>
      <c r="B54" s="398" t="s">
        <v>476</v>
      </c>
      <c r="C54" s="414"/>
    </row>
    <row r="55" spans="1:3" s="299" customFormat="1" ht="25.5" x14ac:dyDescent="0.2">
      <c r="A55" s="374" t="s">
        <v>405</v>
      </c>
      <c r="B55" s="398" t="s">
        <v>859</v>
      </c>
      <c r="C55" s="414"/>
    </row>
    <row r="56" spans="1:3" s="299" customFormat="1" ht="25.5" x14ac:dyDescent="0.2">
      <c r="A56" s="374" t="s">
        <v>405</v>
      </c>
      <c r="B56" s="398" t="s">
        <v>858</v>
      </c>
      <c r="C56" s="414"/>
    </row>
  </sheetData>
  <mergeCells count="16">
    <mergeCell ref="B39:C39"/>
    <mergeCell ref="B40:E40"/>
    <mergeCell ref="B41:E41"/>
    <mergeCell ref="B51:C51"/>
    <mergeCell ref="B30:C30"/>
    <mergeCell ref="B31:C31"/>
    <mergeCell ref="B33:C33"/>
    <mergeCell ref="B34:C34"/>
    <mergeCell ref="B37:C37"/>
    <mergeCell ref="B38:C38"/>
    <mergeCell ref="B27:E28"/>
    <mergeCell ref="A1:E1"/>
    <mergeCell ref="B5:E5"/>
    <mergeCell ref="B7:E7"/>
    <mergeCell ref="B10:E10"/>
    <mergeCell ref="B25:C25"/>
  </mergeCells>
  <hyperlinks>
    <hyperlink ref="H1" location="G!A1" display="Integrated / Survey Version"/>
    <hyperlink ref="G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58"/>
  <sheetViews>
    <sheetView topLeftCell="A76" zoomScaleNormal="100" workbookViewId="0">
      <selection activeCell="E90" sqref="E90"/>
    </sheetView>
  </sheetViews>
  <sheetFormatPr defaultRowHeight="12.75" x14ac:dyDescent="0.2"/>
  <cols>
    <col min="1" max="1" width="4.7109375" style="1" customWidth="1"/>
    <col min="2" max="2" width="2.5703125" customWidth="1"/>
    <col min="3" max="3" width="41" customWidth="1"/>
    <col min="4" max="6" width="14.28515625" customWidth="1"/>
  </cols>
  <sheetData>
    <row r="1" spans="1:11" ht="34.5" thickBot="1" x14ac:dyDescent="0.25">
      <c r="A1" s="943" t="s">
        <v>1020</v>
      </c>
      <c r="B1" s="943"/>
      <c r="C1" s="943"/>
      <c r="D1" s="943"/>
      <c r="E1" s="943"/>
      <c r="F1" s="943"/>
      <c r="G1" s="343" t="s">
        <v>1043</v>
      </c>
      <c r="H1" s="334" t="s">
        <v>1026</v>
      </c>
      <c r="I1" s="335" t="s">
        <v>1006</v>
      </c>
      <c r="J1" s="333"/>
      <c r="K1" s="344" t="s">
        <v>1044</v>
      </c>
    </row>
    <row r="3" spans="1:11" ht="15.75" x14ac:dyDescent="0.2">
      <c r="A3" s="446"/>
      <c r="B3" s="843" t="s">
        <v>406</v>
      </c>
      <c r="C3" s="779"/>
      <c r="D3" s="779"/>
      <c r="E3" s="471"/>
      <c r="F3" s="471"/>
    </row>
    <row r="4" spans="1:11" ht="116.25" customHeight="1" x14ac:dyDescent="0.2">
      <c r="A4" s="469"/>
      <c r="B4" s="773" t="s">
        <v>1099</v>
      </c>
      <c r="C4" s="713"/>
      <c r="D4" s="713"/>
      <c r="E4" s="713"/>
      <c r="F4" s="713"/>
    </row>
    <row r="5" spans="1:11" x14ac:dyDescent="0.2">
      <c r="A5" s="469"/>
      <c r="B5" s="443"/>
      <c r="C5" s="429"/>
      <c r="D5" s="429"/>
      <c r="E5" s="429"/>
      <c r="F5" s="429"/>
    </row>
    <row r="6" spans="1:11" ht="25.5" x14ac:dyDescent="0.2">
      <c r="A6" s="469" t="s">
        <v>361</v>
      </c>
      <c r="B6" s="917"/>
      <c r="C6" s="918"/>
      <c r="D6" s="918"/>
      <c r="E6" s="416" t="s">
        <v>1088</v>
      </c>
      <c r="F6" s="123" t="s">
        <v>1100</v>
      </c>
    </row>
    <row r="7" spans="1:11" ht="27" customHeight="1" x14ac:dyDescent="0.2">
      <c r="A7" s="469" t="s">
        <v>361</v>
      </c>
      <c r="B7" s="777" t="s">
        <v>219</v>
      </c>
      <c r="C7" s="751"/>
      <c r="D7" s="751"/>
      <c r="E7" s="425" t="s">
        <v>971</v>
      </c>
      <c r="F7" s="425"/>
    </row>
    <row r="8" spans="1:11" x14ac:dyDescent="0.2">
      <c r="A8" s="469"/>
      <c r="B8" s="199"/>
      <c r="C8" s="449"/>
      <c r="D8" s="449"/>
      <c r="E8" s="200"/>
      <c r="F8" s="200"/>
    </row>
    <row r="9" spans="1:11" ht="12.75" customHeight="1" x14ac:dyDescent="0.2">
      <c r="A9" s="469" t="s">
        <v>363</v>
      </c>
      <c r="B9" s="811" t="s">
        <v>202</v>
      </c>
      <c r="C9" s="811"/>
      <c r="D9" s="811"/>
      <c r="E9" s="811"/>
      <c r="F9" s="811"/>
    </row>
    <row r="10" spans="1:11" x14ac:dyDescent="0.2">
      <c r="A10" s="469" t="s">
        <v>363</v>
      </c>
      <c r="B10" s="916" t="s">
        <v>203</v>
      </c>
      <c r="C10" s="916"/>
      <c r="D10" s="347" t="s">
        <v>1047</v>
      </c>
      <c r="E10" s="471"/>
      <c r="F10" s="471"/>
    </row>
    <row r="11" spans="1:11" x14ac:dyDescent="0.2">
      <c r="A11" s="469" t="s">
        <v>363</v>
      </c>
      <c r="B11" s="763" t="s">
        <v>204</v>
      </c>
      <c r="C11" s="763"/>
      <c r="D11" s="89"/>
      <c r="E11" s="471"/>
      <c r="F11" s="471"/>
    </row>
    <row r="12" spans="1:11" x14ac:dyDescent="0.2">
      <c r="A12" s="469" t="s">
        <v>363</v>
      </c>
      <c r="B12" s="763" t="s">
        <v>205</v>
      </c>
      <c r="C12" s="763"/>
      <c r="D12" s="89"/>
      <c r="E12" s="471"/>
      <c r="F12" s="471"/>
    </row>
    <row r="13" spans="1:11" x14ac:dyDescent="0.2">
      <c r="A13" s="446"/>
      <c r="B13" s="471"/>
      <c r="C13" s="471"/>
      <c r="D13" s="471"/>
      <c r="E13" s="471"/>
      <c r="F13" s="471"/>
    </row>
    <row r="14" spans="1:11" ht="59.25" x14ac:dyDescent="0.2">
      <c r="A14" s="469" t="s">
        <v>361</v>
      </c>
      <c r="B14" s="913"/>
      <c r="C14" s="914"/>
      <c r="D14" s="915"/>
      <c r="E14" s="470" t="s">
        <v>411</v>
      </c>
      <c r="F14" s="470" t="s">
        <v>412</v>
      </c>
    </row>
    <row r="15" spans="1:11" ht="15" x14ac:dyDescent="0.25">
      <c r="A15" s="469" t="s">
        <v>361</v>
      </c>
      <c r="B15" s="909" t="s">
        <v>407</v>
      </c>
      <c r="C15" s="910"/>
      <c r="D15" s="910"/>
      <c r="E15" s="910"/>
      <c r="F15" s="911"/>
    </row>
    <row r="16" spans="1:11" ht="12.75" customHeight="1" x14ac:dyDescent="0.2">
      <c r="A16" s="469" t="s">
        <v>361</v>
      </c>
      <c r="B16" s="788" t="s">
        <v>408</v>
      </c>
      <c r="C16" s="724"/>
      <c r="D16" s="725"/>
      <c r="E16" s="132">
        <v>3055544</v>
      </c>
      <c r="F16" s="132">
        <v>45949</v>
      </c>
    </row>
    <row r="17" spans="1:6" ht="26.25" customHeight="1" x14ac:dyDescent="0.2">
      <c r="A17" s="469" t="s">
        <v>361</v>
      </c>
      <c r="B17" s="788" t="s">
        <v>479</v>
      </c>
      <c r="C17" s="724"/>
      <c r="D17" s="725"/>
      <c r="E17" s="132">
        <v>3256117</v>
      </c>
      <c r="F17" s="132">
        <v>0</v>
      </c>
    </row>
    <row r="18" spans="1:6" ht="40.5" customHeight="1" x14ac:dyDescent="0.2">
      <c r="A18" s="469" t="s">
        <v>361</v>
      </c>
      <c r="B18" s="903" t="s">
        <v>802</v>
      </c>
      <c r="C18" s="904"/>
      <c r="D18" s="905"/>
      <c r="E18" s="132">
        <v>24393268.93</v>
      </c>
      <c r="F18" s="132">
        <v>7073153</v>
      </c>
    </row>
    <row r="19" spans="1:6" ht="27.75" customHeight="1" x14ac:dyDescent="0.2">
      <c r="A19" s="469" t="s">
        <v>361</v>
      </c>
      <c r="B19" s="788" t="s">
        <v>220</v>
      </c>
      <c r="C19" s="724"/>
      <c r="D19" s="725"/>
      <c r="E19" s="132">
        <v>672649.98</v>
      </c>
      <c r="F19" s="132">
        <v>236782.55</v>
      </c>
    </row>
    <row r="20" spans="1:6" ht="12.75" customHeight="1" x14ac:dyDescent="0.2">
      <c r="A20" s="469" t="s">
        <v>361</v>
      </c>
      <c r="B20" s="906" t="s">
        <v>525</v>
      </c>
      <c r="C20" s="907"/>
      <c r="D20" s="908"/>
      <c r="E20" s="133">
        <f>SUM(E16:E19)</f>
        <v>31377579.91</v>
      </c>
      <c r="F20" s="133">
        <f>SUM(F16:F19)</f>
        <v>7355884.5499999998</v>
      </c>
    </row>
    <row r="21" spans="1:6" ht="15" x14ac:dyDescent="0.25">
      <c r="A21" s="469" t="s">
        <v>361</v>
      </c>
      <c r="B21" s="909" t="s">
        <v>526</v>
      </c>
      <c r="C21" s="910"/>
      <c r="D21" s="910"/>
      <c r="E21" s="910"/>
      <c r="F21" s="911"/>
    </row>
    <row r="22" spans="1:6" ht="12.75" customHeight="1" x14ac:dyDescent="0.2">
      <c r="A22" s="469" t="s">
        <v>361</v>
      </c>
      <c r="B22" s="788" t="s">
        <v>527</v>
      </c>
      <c r="C22" s="724"/>
      <c r="D22" s="725"/>
      <c r="E22" s="134">
        <v>12526254</v>
      </c>
      <c r="F22" s="134">
        <v>6189111</v>
      </c>
    </row>
    <row r="23" spans="1:6" ht="12.75" customHeight="1" x14ac:dyDescent="0.2">
      <c r="A23" s="469" t="s">
        <v>361</v>
      </c>
      <c r="B23" s="788" t="s">
        <v>861</v>
      </c>
      <c r="C23" s="724"/>
      <c r="D23" s="725"/>
      <c r="E23" s="134">
        <v>600000</v>
      </c>
      <c r="F23" s="462"/>
    </row>
    <row r="24" spans="1:6" ht="25.5" customHeight="1" x14ac:dyDescent="0.2">
      <c r="A24" s="469" t="s">
        <v>361</v>
      </c>
      <c r="B24" s="788" t="s">
        <v>480</v>
      </c>
      <c r="C24" s="724"/>
      <c r="D24" s="725"/>
      <c r="E24" s="134">
        <v>1590279</v>
      </c>
      <c r="F24" s="135">
        <v>776615</v>
      </c>
    </row>
    <row r="25" spans="1:6" ht="12.75" customHeight="1" x14ac:dyDescent="0.2">
      <c r="A25" s="469" t="s">
        <v>361</v>
      </c>
      <c r="B25" s="906" t="s">
        <v>528</v>
      </c>
      <c r="C25" s="907"/>
      <c r="D25" s="908"/>
      <c r="E25" s="133">
        <f>SUM(E22:E24)</f>
        <v>14716533</v>
      </c>
      <c r="F25" s="133">
        <f>SUM(F22,F24)</f>
        <v>6965726</v>
      </c>
    </row>
    <row r="26" spans="1:6" ht="15" x14ac:dyDescent="0.25">
      <c r="A26" s="469" t="s">
        <v>361</v>
      </c>
      <c r="B26" s="909" t="s">
        <v>352</v>
      </c>
      <c r="C26" s="910"/>
      <c r="D26" s="910"/>
      <c r="E26" s="910"/>
      <c r="F26" s="911"/>
    </row>
    <row r="27" spans="1:6" ht="12.75" customHeight="1" x14ac:dyDescent="0.2">
      <c r="A27" s="469" t="s">
        <v>361</v>
      </c>
      <c r="B27" s="729" t="s">
        <v>529</v>
      </c>
      <c r="C27" s="761"/>
      <c r="D27" s="762"/>
      <c r="E27" s="134">
        <v>1752379</v>
      </c>
      <c r="F27" s="134">
        <v>2612372</v>
      </c>
    </row>
    <row r="28" spans="1:6" ht="38.25" customHeight="1" x14ac:dyDescent="0.2">
      <c r="A28" s="469" t="s">
        <v>361</v>
      </c>
      <c r="B28" s="729" t="s">
        <v>481</v>
      </c>
      <c r="C28" s="761"/>
      <c r="D28" s="762"/>
      <c r="E28" s="134">
        <v>1239718</v>
      </c>
      <c r="F28" s="134">
        <v>857015</v>
      </c>
    </row>
    <row r="29" spans="1:6" ht="12.75" customHeight="1" x14ac:dyDescent="0.2">
      <c r="A29" s="469" t="s">
        <v>361</v>
      </c>
      <c r="B29" s="729" t="s">
        <v>530</v>
      </c>
      <c r="C29" s="761"/>
      <c r="D29" s="762"/>
      <c r="E29" s="134">
        <v>0</v>
      </c>
      <c r="F29" s="134">
        <v>0</v>
      </c>
    </row>
    <row r="30" spans="1:6" x14ac:dyDescent="0.2">
      <c r="A30" s="446"/>
      <c r="B30" s="471"/>
      <c r="C30" s="471"/>
      <c r="D30" s="471"/>
      <c r="E30" s="471"/>
      <c r="F30" s="471"/>
    </row>
    <row r="31" spans="1:6" ht="87" customHeight="1" x14ac:dyDescent="0.2">
      <c r="A31" s="469" t="s">
        <v>362</v>
      </c>
      <c r="B31" s="853" t="s">
        <v>167</v>
      </c>
      <c r="C31" s="811"/>
      <c r="D31" s="811"/>
      <c r="E31" s="811"/>
      <c r="F31" s="811"/>
    </row>
    <row r="32" spans="1:6" ht="36" x14ac:dyDescent="0.2">
      <c r="A32" s="469" t="s">
        <v>362</v>
      </c>
      <c r="B32" s="146"/>
      <c r="C32" s="147"/>
      <c r="D32" s="30" t="s">
        <v>531</v>
      </c>
      <c r="E32" s="30" t="s">
        <v>532</v>
      </c>
      <c r="F32" s="30" t="s">
        <v>533</v>
      </c>
    </row>
    <row r="33" spans="1:6" ht="36" x14ac:dyDescent="0.2">
      <c r="A33" s="469" t="s">
        <v>362</v>
      </c>
      <c r="B33" s="136" t="s">
        <v>534</v>
      </c>
      <c r="C33" s="137" t="s">
        <v>1101</v>
      </c>
      <c r="D33" s="138">
        <v>602</v>
      </c>
      <c r="E33" s="138">
        <v>2428</v>
      </c>
      <c r="F33" s="138">
        <v>64</v>
      </c>
    </row>
    <row r="34" spans="1:6" ht="24.75" customHeight="1" x14ac:dyDescent="0.2">
      <c r="A34" s="469" t="s">
        <v>362</v>
      </c>
      <c r="B34" s="136" t="s">
        <v>537</v>
      </c>
      <c r="C34" s="137" t="s">
        <v>482</v>
      </c>
      <c r="D34" s="138">
        <v>556</v>
      </c>
      <c r="E34" s="138">
        <v>2150</v>
      </c>
      <c r="F34" s="138">
        <v>45</v>
      </c>
    </row>
    <row r="35" spans="1:6" ht="24" x14ac:dyDescent="0.2">
      <c r="A35" s="469" t="s">
        <v>362</v>
      </c>
      <c r="B35" s="136" t="s">
        <v>538</v>
      </c>
      <c r="C35" s="137" t="s">
        <v>539</v>
      </c>
      <c r="D35" s="138">
        <v>456</v>
      </c>
      <c r="E35" s="138">
        <v>1798</v>
      </c>
      <c r="F35" s="138">
        <v>36</v>
      </c>
    </row>
    <row r="36" spans="1:6" ht="24" x14ac:dyDescent="0.2">
      <c r="A36" s="469" t="s">
        <v>362</v>
      </c>
      <c r="B36" s="136" t="s">
        <v>540</v>
      </c>
      <c r="C36" s="137" t="s">
        <v>483</v>
      </c>
      <c r="D36" s="138">
        <v>456</v>
      </c>
      <c r="E36" s="138">
        <v>1796</v>
      </c>
      <c r="F36" s="138">
        <v>35</v>
      </c>
    </row>
    <row r="37" spans="1:6" ht="24" x14ac:dyDescent="0.2">
      <c r="A37" s="469" t="s">
        <v>362</v>
      </c>
      <c r="B37" s="136" t="s">
        <v>541</v>
      </c>
      <c r="C37" s="137" t="s">
        <v>261</v>
      </c>
      <c r="D37" s="138">
        <v>456</v>
      </c>
      <c r="E37" s="138">
        <v>1791</v>
      </c>
      <c r="F37" s="138">
        <v>30</v>
      </c>
    </row>
    <row r="38" spans="1:6" ht="24" x14ac:dyDescent="0.2">
      <c r="A38" s="469" t="s">
        <v>362</v>
      </c>
      <c r="B38" s="136" t="s">
        <v>542</v>
      </c>
      <c r="C38" s="137" t="s">
        <v>262</v>
      </c>
      <c r="D38" s="138">
        <v>392</v>
      </c>
      <c r="E38" s="138">
        <v>1547</v>
      </c>
      <c r="F38" s="138">
        <v>31</v>
      </c>
    </row>
    <row r="39" spans="1:6" ht="24" x14ac:dyDescent="0.2">
      <c r="A39" s="469" t="s">
        <v>362</v>
      </c>
      <c r="B39" s="136" t="s">
        <v>543</v>
      </c>
      <c r="C39" s="137" t="s">
        <v>263</v>
      </c>
      <c r="D39" s="138">
        <v>58</v>
      </c>
      <c r="E39" s="138">
        <v>203</v>
      </c>
      <c r="F39" s="138">
        <v>3</v>
      </c>
    </row>
    <row r="40" spans="1:6" ht="36" x14ac:dyDescent="0.2">
      <c r="A40" s="469" t="s">
        <v>362</v>
      </c>
      <c r="B40" s="136" t="s">
        <v>544</v>
      </c>
      <c r="C40" s="137" t="s">
        <v>556</v>
      </c>
      <c r="D40" s="138">
        <v>80</v>
      </c>
      <c r="E40" s="138">
        <v>311</v>
      </c>
      <c r="F40" s="138">
        <v>5</v>
      </c>
    </row>
    <row r="41" spans="1:6" ht="72" x14ac:dyDescent="0.2">
      <c r="A41" s="469" t="s">
        <v>362</v>
      </c>
      <c r="B41" s="136" t="s">
        <v>545</v>
      </c>
      <c r="C41" s="137" t="s">
        <v>264</v>
      </c>
      <c r="D41" s="139">
        <v>0.80273968210283464</v>
      </c>
      <c r="E41" s="139">
        <v>0.7759505700710092</v>
      </c>
      <c r="F41" s="139">
        <v>0.57614319681899862</v>
      </c>
    </row>
    <row r="42" spans="1:6" ht="48" x14ac:dyDescent="0.2">
      <c r="A42" s="469" t="s">
        <v>362</v>
      </c>
      <c r="B42" s="136" t="s">
        <v>546</v>
      </c>
      <c r="C42" s="137" t="s">
        <v>917</v>
      </c>
      <c r="D42" s="140">
        <v>25904.565021929822</v>
      </c>
      <c r="E42" s="140">
        <v>24292.238814031178</v>
      </c>
      <c r="F42" s="140">
        <v>16090.8</v>
      </c>
    </row>
    <row r="43" spans="1:6" ht="24" x14ac:dyDescent="0.2">
      <c r="A43" s="469" t="s">
        <v>362</v>
      </c>
      <c r="B43" s="141" t="s">
        <v>547</v>
      </c>
      <c r="C43" s="142" t="s">
        <v>265</v>
      </c>
      <c r="D43" s="140">
        <v>19826.948793859647</v>
      </c>
      <c r="E43" s="140">
        <v>18217.304807370183</v>
      </c>
      <c r="F43" s="140">
        <v>13318.4</v>
      </c>
    </row>
    <row r="44" spans="1:6" ht="36.75" customHeight="1" x14ac:dyDescent="0.2">
      <c r="A44" s="469" t="s">
        <v>362</v>
      </c>
      <c r="B44" s="136" t="s">
        <v>548</v>
      </c>
      <c r="C44" s="137" t="s">
        <v>918</v>
      </c>
      <c r="D44" s="140">
        <v>5509.7015306122448</v>
      </c>
      <c r="E44" s="140">
        <v>5788.2430510665808</v>
      </c>
      <c r="F44" s="140">
        <v>4474.1612903225805</v>
      </c>
    </row>
    <row r="45" spans="1:6" ht="48" x14ac:dyDescent="0.2">
      <c r="A45" s="469" t="s">
        <v>362</v>
      </c>
      <c r="B45" s="136" t="s">
        <v>549</v>
      </c>
      <c r="C45" s="137" t="s">
        <v>266</v>
      </c>
      <c r="D45" s="140">
        <v>4039.6556122448978</v>
      </c>
      <c r="E45" s="140">
        <v>4368.4266321913383</v>
      </c>
      <c r="F45" s="140">
        <v>3313.3870967741937</v>
      </c>
    </row>
    <row r="46" spans="1:6" x14ac:dyDescent="0.2">
      <c r="A46" s="446"/>
      <c r="B46" s="471"/>
      <c r="C46" s="471"/>
      <c r="D46" s="471"/>
      <c r="E46" s="471"/>
      <c r="F46" s="471"/>
    </row>
    <row r="47" spans="1:6" ht="75" customHeight="1" x14ac:dyDescent="0.2">
      <c r="A47" s="469" t="s">
        <v>555</v>
      </c>
      <c r="B47" s="920" t="s">
        <v>803</v>
      </c>
      <c r="C47" s="867"/>
      <c r="D47" s="867"/>
      <c r="E47" s="867"/>
      <c r="F47" s="867"/>
    </row>
    <row r="48" spans="1:6" ht="36" x14ac:dyDescent="0.2">
      <c r="A48" s="469" t="s">
        <v>555</v>
      </c>
      <c r="B48" s="146"/>
      <c r="C48" s="147"/>
      <c r="D48" s="30" t="s">
        <v>531</v>
      </c>
      <c r="E48" s="30" t="s">
        <v>550</v>
      </c>
      <c r="F48" s="30" t="s">
        <v>551</v>
      </c>
    </row>
    <row r="49" spans="1:6" ht="49.5" customHeight="1" x14ac:dyDescent="0.2">
      <c r="A49" s="469" t="s">
        <v>555</v>
      </c>
      <c r="B49" s="136" t="s">
        <v>552</v>
      </c>
      <c r="C49" s="137" t="s">
        <v>267</v>
      </c>
      <c r="D49" s="706">
        <v>146</v>
      </c>
      <c r="E49" s="706">
        <v>616</v>
      </c>
      <c r="F49" s="138">
        <v>10</v>
      </c>
    </row>
    <row r="50" spans="1:6" ht="36" x14ac:dyDescent="0.2">
      <c r="A50" s="469" t="s">
        <v>555</v>
      </c>
      <c r="B50" s="136" t="s">
        <v>553</v>
      </c>
      <c r="C50" s="137" t="s">
        <v>436</v>
      </c>
      <c r="D50" s="143">
        <v>10702.394178082192</v>
      </c>
      <c r="E50" s="143">
        <v>10497.489529220778</v>
      </c>
      <c r="F50" s="143">
        <v>3741</v>
      </c>
    </row>
    <row r="51" spans="1:6" ht="36" x14ac:dyDescent="0.2">
      <c r="A51" s="469" t="s">
        <v>555</v>
      </c>
      <c r="B51" s="136" t="s">
        <v>554</v>
      </c>
      <c r="C51" s="137" t="s">
        <v>437</v>
      </c>
      <c r="D51" s="138">
        <v>0</v>
      </c>
      <c r="E51" s="138">
        <v>0</v>
      </c>
      <c r="F51" s="138">
        <v>0</v>
      </c>
    </row>
    <row r="52" spans="1:6" ht="36" x14ac:dyDescent="0.2">
      <c r="A52" s="469" t="s">
        <v>555</v>
      </c>
      <c r="B52" s="136" t="s">
        <v>201</v>
      </c>
      <c r="C52" s="137" t="s">
        <v>438</v>
      </c>
      <c r="D52" s="143">
        <v>0</v>
      </c>
      <c r="E52" s="143">
        <v>0</v>
      </c>
      <c r="F52" s="143">
        <v>0</v>
      </c>
    </row>
    <row r="53" spans="1:6" x14ac:dyDescent="0.2">
      <c r="A53" s="471"/>
      <c r="B53" s="471"/>
      <c r="C53" s="471"/>
      <c r="D53" s="471"/>
      <c r="E53" s="471"/>
      <c r="F53" s="471"/>
    </row>
    <row r="54" spans="1:6" x14ac:dyDescent="0.2">
      <c r="A54" s="469" t="s">
        <v>363</v>
      </c>
      <c r="B54" s="211" t="s">
        <v>150</v>
      </c>
      <c r="C54" s="212"/>
      <c r="D54" s="213"/>
      <c r="E54" s="213"/>
      <c r="F54" s="213"/>
    </row>
    <row r="55" spans="1:6" x14ac:dyDescent="0.2">
      <c r="A55" s="469"/>
      <c r="B55" s="211"/>
      <c r="C55" s="211"/>
      <c r="D55" s="213"/>
      <c r="E55" s="213"/>
      <c r="F55" s="213"/>
    </row>
    <row r="56" spans="1:6" ht="27" customHeight="1" x14ac:dyDescent="0.2">
      <c r="A56" s="469"/>
      <c r="B56" s="211"/>
      <c r="C56" s="889" t="s">
        <v>413</v>
      </c>
      <c r="D56" s="890"/>
      <c r="E56" s="890"/>
      <c r="F56" s="890"/>
    </row>
    <row r="57" spans="1:6" ht="114.75" x14ac:dyDescent="0.2">
      <c r="A57" s="469"/>
      <c r="B57" s="211"/>
      <c r="C57" s="477" t="s">
        <v>1102</v>
      </c>
      <c r="D57" s="213"/>
      <c r="E57" s="213"/>
      <c r="F57" s="213"/>
    </row>
    <row r="58" spans="1:6" ht="38.25" x14ac:dyDescent="0.2">
      <c r="A58" s="469"/>
      <c r="B58" s="211"/>
      <c r="C58" s="461" t="s">
        <v>804</v>
      </c>
      <c r="D58" s="213"/>
      <c r="E58" s="213"/>
      <c r="F58" s="213"/>
    </row>
    <row r="59" spans="1:6" x14ac:dyDescent="0.2">
      <c r="A59" s="446"/>
      <c r="B59" s="428"/>
      <c r="C59" s="428"/>
      <c r="D59" s="428"/>
      <c r="E59" s="428"/>
      <c r="F59" s="428"/>
    </row>
    <row r="60" spans="1:6" ht="66" customHeight="1" x14ac:dyDescent="0.2">
      <c r="A60" s="469" t="s">
        <v>364</v>
      </c>
      <c r="B60" s="919" t="s">
        <v>805</v>
      </c>
      <c r="C60" s="919"/>
      <c r="D60" s="919"/>
      <c r="E60" s="919"/>
      <c r="F60" s="148">
        <v>0.79653679653679654</v>
      </c>
    </row>
    <row r="61" spans="1:6" ht="63" customHeight="1" x14ac:dyDescent="0.2">
      <c r="A61" s="469" t="s">
        <v>806</v>
      </c>
      <c r="B61" s="891" t="s">
        <v>808</v>
      </c>
      <c r="C61" s="891"/>
      <c r="D61" s="891"/>
      <c r="E61" s="892"/>
      <c r="F61" s="148">
        <v>0.7857142857142857</v>
      </c>
    </row>
    <row r="62" spans="1:6" ht="30" customHeight="1" x14ac:dyDescent="0.2">
      <c r="A62" s="469" t="s">
        <v>365</v>
      </c>
      <c r="B62" s="919" t="s">
        <v>152</v>
      </c>
      <c r="C62" s="919"/>
      <c r="D62" s="919"/>
      <c r="E62" s="919"/>
      <c r="F62" s="149">
        <v>33684.695652173912</v>
      </c>
    </row>
    <row r="63" spans="1:6" ht="64.5" customHeight="1" x14ac:dyDescent="0.2">
      <c r="A63" s="469" t="s">
        <v>807</v>
      </c>
      <c r="B63" s="893" t="s">
        <v>153</v>
      </c>
      <c r="C63" s="893"/>
      <c r="D63" s="893"/>
      <c r="E63" s="894"/>
      <c r="F63" s="149">
        <v>23773.625344352618</v>
      </c>
    </row>
    <row r="64" spans="1:6" x14ac:dyDescent="0.2">
      <c r="A64" s="469"/>
      <c r="B64" s="431"/>
      <c r="C64" s="431"/>
      <c r="D64" s="431"/>
      <c r="E64" s="431"/>
      <c r="F64" s="471"/>
    </row>
    <row r="65" spans="1:6" ht="27.75" customHeight="1" x14ac:dyDescent="0.2">
      <c r="A65" s="446"/>
      <c r="B65" s="921" t="s">
        <v>901</v>
      </c>
      <c r="C65" s="713"/>
      <c r="D65" s="713"/>
      <c r="E65" s="713"/>
      <c r="F65" s="713"/>
    </row>
    <row r="66" spans="1:6" ht="15.75" x14ac:dyDescent="0.2">
      <c r="A66" s="446"/>
      <c r="B66" s="467"/>
      <c r="C66" s="429"/>
      <c r="D66" s="429"/>
      <c r="E66" s="429"/>
      <c r="F66" s="429"/>
    </row>
    <row r="67" spans="1:6" ht="26.25" customHeight="1" x14ac:dyDescent="0.2">
      <c r="A67" s="469" t="s">
        <v>366</v>
      </c>
      <c r="B67" s="811" t="s">
        <v>151</v>
      </c>
      <c r="C67" s="811"/>
      <c r="D67" s="811"/>
      <c r="E67" s="811"/>
      <c r="F67" s="811"/>
    </row>
    <row r="68" spans="1:6" x14ac:dyDescent="0.2">
      <c r="A68" s="469" t="s">
        <v>366</v>
      </c>
      <c r="B68" s="763" t="s">
        <v>439</v>
      </c>
      <c r="C68" s="763"/>
      <c r="D68" s="763"/>
      <c r="E68" s="347" t="s">
        <v>971</v>
      </c>
      <c r="F68" s="471"/>
    </row>
    <row r="69" spans="1:6" x14ac:dyDescent="0.2">
      <c r="A69" s="469" t="s">
        <v>366</v>
      </c>
      <c r="B69" s="763" t="s">
        <v>440</v>
      </c>
      <c r="C69" s="763"/>
      <c r="D69" s="763"/>
      <c r="E69" s="347" t="s">
        <v>971</v>
      </c>
      <c r="F69" s="471"/>
    </row>
    <row r="70" spans="1:6" x14ac:dyDescent="0.2">
      <c r="A70" s="469" t="s">
        <v>366</v>
      </c>
      <c r="B70" s="763" t="s">
        <v>441</v>
      </c>
      <c r="C70" s="763"/>
      <c r="D70" s="763"/>
      <c r="E70" s="89"/>
      <c r="F70" s="471"/>
    </row>
    <row r="71" spans="1:6" x14ac:dyDescent="0.2">
      <c r="A71" s="446"/>
      <c r="B71" s="471"/>
      <c r="C71" s="471"/>
      <c r="D71" s="471"/>
      <c r="E71" s="471"/>
      <c r="F71" s="471"/>
    </row>
    <row r="72" spans="1:6" ht="40.5" customHeight="1" x14ac:dyDescent="0.2">
      <c r="A72" s="469" t="s">
        <v>366</v>
      </c>
      <c r="B72" s="751" t="s">
        <v>442</v>
      </c>
      <c r="C72" s="751"/>
      <c r="D72" s="751"/>
      <c r="E72" s="751"/>
      <c r="F72" s="119">
        <v>9</v>
      </c>
    </row>
    <row r="73" spans="1:6" x14ac:dyDescent="0.2">
      <c r="A73" s="446"/>
      <c r="B73" s="429"/>
      <c r="C73" s="52"/>
      <c r="D73" s="429"/>
      <c r="E73" s="429"/>
      <c r="F73" s="29"/>
    </row>
    <row r="74" spans="1:6" ht="25.5" customHeight="1" x14ac:dyDescent="0.2">
      <c r="A74" s="469" t="s">
        <v>366</v>
      </c>
      <c r="B74" s="751" t="s">
        <v>443</v>
      </c>
      <c r="C74" s="751"/>
      <c r="D74" s="751"/>
      <c r="E74" s="751"/>
      <c r="F74" s="130">
        <v>22270</v>
      </c>
    </row>
    <row r="75" spans="1:6" x14ac:dyDescent="0.2">
      <c r="A75" s="446"/>
      <c r="B75" s="471"/>
      <c r="C75" s="471"/>
      <c r="D75" s="471"/>
      <c r="E75" s="471"/>
      <c r="F75" s="150"/>
    </row>
    <row r="76" spans="1:6" ht="26.25" customHeight="1" x14ac:dyDescent="0.2">
      <c r="A76" s="469" t="s">
        <v>366</v>
      </c>
      <c r="B76" s="751" t="s">
        <v>833</v>
      </c>
      <c r="C76" s="751"/>
      <c r="D76" s="751"/>
      <c r="E76" s="751"/>
      <c r="F76" s="130">
        <v>200430</v>
      </c>
    </row>
    <row r="77" spans="1:6" ht="26.25" customHeight="1" x14ac:dyDescent="0.2">
      <c r="A77" s="469"/>
      <c r="B77" s="449"/>
      <c r="C77" s="449"/>
      <c r="D77" s="449"/>
      <c r="E77" s="449"/>
      <c r="F77" s="131"/>
    </row>
    <row r="78" spans="1:6" ht="12.75" customHeight="1" x14ac:dyDescent="0.2">
      <c r="A78" s="469" t="s">
        <v>367</v>
      </c>
      <c r="B78" s="811" t="s">
        <v>902</v>
      </c>
      <c r="C78" s="811"/>
      <c r="D78" s="811"/>
      <c r="E78" s="811"/>
      <c r="F78" s="811"/>
    </row>
    <row r="79" spans="1:6" x14ac:dyDescent="0.2">
      <c r="A79" s="469" t="s">
        <v>367</v>
      </c>
      <c r="B79" s="896" t="s">
        <v>903</v>
      </c>
      <c r="C79" s="759"/>
      <c r="D79" s="760"/>
      <c r="E79" s="365" t="s">
        <v>971</v>
      </c>
      <c r="F79" s="471"/>
    </row>
    <row r="80" spans="1:6" x14ac:dyDescent="0.2">
      <c r="A80" s="469" t="s">
        <v>367</v>
      </c>
      <c r="B80" s="896" t="s">
        <v>209</v>
      </c>
      <c r="C80" s="759"/>
      <c r="D80" s="760"/>
      <c r="E80" s="464"/>
      <c r="F80" s="471"/>
    </row>
    <row r="81" spans="1:6" x14ac:dyDescent="0.2">
      <c r="A81" s="469" t="s">
        <v>367</v>
      </c>
      <c r="B81" s="899" t="s">
        <v>680</v>
      </c>
      <c r="C81" s="775"/>
      <c r="D81" s="743"/>
      <c r="E81" s="464"/>
      <c r="F81" s="471"/>
    </row>
    <row r="82" spans="1:6" x14ac:dyDescent="0.2">
      <c r="A82" s="469" t="s">
        <v>367</v>
      </c>
      <c r="B82" s="899" t="s">
        <v>681</v>
      </c>
      <c r="C82" s="775"/>
      <c r="D82" s="743"/>
      <c r="E82" s="365" t="s">
        <v>971</v>
      </c>
      <c r="F82" s="471"/>
    </row>
    <row r="83" spans="1:6" ht="12.75" customHeight="1" x14ac:dyDescent="0.2">
      <c r="A83" s="469" t="s">
        <v>367</v>
      </c>
      <c r="B83" s="897" t="s">
        <v>47</v>
      </c>
      <c r="C83" s="806"/>
      <c r="D83" s="898"/>
      <c r="E83" s="464"/>
      <c r="F83" s="471"/>
    </row>
    <row r="84" spans="1:6" x14ac:dyDescent="0.2">
      <c r="A84" s="469"/>
      <c r="B84" s="817"/>
      <c r="C84" s="714"/>
      <c r="D84" s="714"/>
      <c r="E84" s="64"/>
      <c r="F84" s="471"/>
    </row>
    <row r="85" spans="1:6" x14ac:dyDescent="0.2">
      <c r="A85" s="446"/>
      <c r="B85" s="471"/>
      <c r="C85" s="471"/>
      <c r="D85" s="471"/>
      <c r="E85" s="471"/>
      <c r="F85" s="471"/>
    </row>
    <row r="86" spans="1:6" ht="15.75" x14ac:dyDescent="0.2">
      <c r="A86" s="446"/>
      <c r="B86" s="35" t="s">
        <v>206</v>
      </c>
      <c r="C86" s="471"/>
      <c r="D86" s="471"/>
      <c r="E86" s="471"/>
      <c r="F86" s="471"/>
    </row>
    <row r="87" spans="1:6" ht="12.75" customHeight="1" x14ac:dyDescent="0.2">
      <c r="A87" s="446"/>
      <c r="B87" s="35"/>
      <c r="C87" s="471"/>
      <c r="D87" s="471"/>
      <c r="E87" s="471"/>
      <c r="F87" s="471"/>
    </row>
    <row r="88" spans="1:6" ht="12.75" customHeight="1" x14ac:dyDescent="0.2">
      <c r="A88" s="469" t="s">
        <v>368</v>
      </c>
      <c r="B88" s="811" t="s">
        <v>834</v>
      </c>
      <c r="C88" s="811"/>
      <c r="D88" s="811"/>
      <c r="E88" s="811"/>
      <c r="F88" s="811"/>
    </row>
    <row r="89" spans="1:6" x14ac:dyDescent="0.2">
      <c r="A89" s="469" t="s">
        <v>368</v>
      </c>
      <c r="B89" s="896" t="s">
        <v>207</v>
      </c>
      <c r="C89" s="759"/>
      <c r="D89" s="760"/>
      <c r="E89" s="365" t="s">
        <v>1047</v>
      </c>
      <c r="F89" s="471"/>
    </row>
    <row r="90" spans="1:6" x14ac:dyDescent="0.2">
      <c r="A90" s="469" t="s">
        <v>368</v>
      </c>
      <c r="B90" s="896" t="s">
        <v>208</v>
      </c>
      <c r="C90" s="759"/>
      <c r="D90" s="760"/>
      <c r="E90" s="365"/>
      <c r="F90" s="471"/>
    </row>
    <row r="91" spans="1:6" x14ac:dyDescent="0.2">
      <c r="A91" s="469" t="s">
        <v>368</v>
      </c>
      <c r="B91" s="896" t="s">
        <v>209</v>
      </c>
      <c r="C91" s="759"/>
      <c r="D91" s="760"/>
      <c r="E91" s="464"/>
      <c r="F91" s="471"/>
    </row>
    <row r="92" spans="1:6" x14ac:dyDescent="0.2">
      <c r="A92" s="469" t="s">
        <v>368</v>
      </c>
      <c r="B92" s="896" t="s">
        <v>210</v>
      </c>
      <c r="C92" s="759"/>
      <c r="D92" s="760"/>
      <c r="E92" s="464"/>
      <c r="F92" s="471"/>
    </row>
    <row r="93" spans="1:6" x14ac:dyDescent="0.2">
      <c r="A93" s="469" t="s">
        <v>368</v>
      </c>
      <c r="B93" s="899" t="s">
        <v>682</v>
      </c>
      <c r="C93" s="775"/>
      <c r="D93" s="743"/>
      <c r="E93" s="464"/>
      <c r="F93" s="471"/>
    </row>
    <row r="94" spans="1:6" x14ac:dyDescent="0.2">
      <c r="A94" s="469" t="s">
        <v>368</v>
      </c>
      <c r="B94" s="896" t="s">
        <v>211</v>
      </c>
      <c r="C94" s="759"/>
      <c r="D94" s="760"/>
      <c r="E94" s="464"/>
      <c r="F94" s="471"/>
    </row>
    <row r="95" spans="1:6" ht="12.75" customHeight="1" x14ac:dyDescent="0.2">
      <c r="A95" s="469" t="s">
        <v>368</v>
      </c>
      <c r="B95" s="897" t="s">
        <v>47</v>
      </c>
      <c r="C95" s="806"/>
      <c r="D95" s="898"/>
      <c r="E95" s="464"/>
      <c r="F95" s="471"/>
    </row>
    <row r="96" spans="1:6" ht="26.25" customHeight="1" x14ac:dyDescent="0.2">
      <c r="A96" s="469"/>
      <c r="B96" s="901" t="s">
        <v>1062</v>
      </c>
      <c r="C96" s="902"/>
      <c r="D96" s="902"/>
      <c r="E96" s="64"/>
      <c r="F96" s="471"/>
    </row>
    <row r="97" spans="1:6" x14ac:dyDescent="0.2">
      <c r="A97" s="446"/>
      <c r="B97" s="471"/>
      <c r="C97" s="471"/>
      <c r="D97" s="471"/>
      <c r="E97" s="471"/>
      <c r="F97" s="471"/>
    </row>
    <row r="98" spans="1:6" x14ac:dyDescent="0.2">
      <c r="A98" s="469" t="s">
        <v>369</v>
      </c>
      <c r="B98" s="847" t="s">
        <v>212</v>
      </c>
      <c r="C98" s="847"/>
      <c r="D98" s="847"/>
      <c r="E98" s="847"/>
      <c r="F98" s="847"/>
    </row>
    <row r="99" spans="1:6" x14ac:dyDescent="0.2">
      <c r="A99" s="469" t="s">
        <v>369</v>
      </c>
      <c r="B99" s="763" t="s">
        <v>213</v>
      </c>
      <c r="C99" s="763"/>
      <c r="D99" s="763"/>
      <c r="E99" s="117">
        <v>41744</v>
      </c>
      <c r="F99" s="151"/>
    </row>
    <row r="100" spans="1:6" x14ac:dyDescent="0.2">
      <c r="A100" s="469" t="s">
        <v>369</v>
      </c>
      <c r="B100" s="763" t="s">
        <v>214</v>
      </c>
      <c r="C100" s="763"/>
      <c r="D100" s="763"/>
      <c r="E100" s="117"/>
      <c r="F100" s="45"/>
    </row>
    <row r="101" spans="1:6" ht="27" customHeight="1" x14ac:dyDescent="0.2">
      <c r="A101" s="469" t="s">
        <v>369</v>
      </c>
      <c r="B101" s="751" t="s">
        <v>215</v>
      </c>
      <c r="C101" s="751"/>
      <c r="D101" s="751"/>
      <c r="E101" s="347" t="s">
        <v>971</v>
      </c>
      <c r="F101" s="45"/>
    </row>
    <row r="102" spans="1:6" x14ac:dyDescent="0.2">
      <c r="A102" s="446"/>
      <c r="B102" s="471"/>
      <c r="C102" s="471"/>
      <c r="D102" s="471"/>
      <c r="E102" s="471"/>
      <c r="F102" s="471"/>
    </row>
    <row r="103" spans="1:6" ht="12.75" customHeight="1" x14ac:dyDescent="0.2">
      <c r="A103" s="469" t="s">
        <v>370</v>
      </c>
      <c r="B103" s="811" t="s">
        <v>905</v>
      </c>
      <c r="C103" s="811"/>
      <c r="D103" s="811"/>
      <c r="E103" s="811"/>
      <c r="F103" s="811"/>
    </row>
    <row r="104" spans="1:6" x14ac:dyDescent="0.2">
      <c r="A104" s="469" t="s">
        <v>370</v>
      </c>
      <c r="B104" s="450" t="s">
        <v>534</v>
      </c>
      <c r="C104" s="763" t="s">
        <v>904</v>
      </c>
      <c r="D104" s="763"/>
      <c r="E104" s="153"/>
      <c r="F104" s="152"/>
    </row>
    <row r="105" spans="1:6" x14ac:dyDescent="0.2">
      <c r="A105" s="469" t="s">
        <v>370</v>
      </c>
      <c r="B105" s="783"/>
      <c r="C105" s="783"/>
      <c r="D105" s="154" t="s">
        <v>507</v>
      </c>
      <c r="E105" s="33" t="s">
        <v>508</v>
      </c>
      <c r="F105" s="152"/>
    </row>
    <row r="106" spans="1:6" x14ac:dyDescent="0.2">
      <c r="A106" s="469" t="s">
        <v>370</v>
      </c>
      <c r="B106" s="155" t="s">
        <v>537</v>
      </c>
      <c r="C106" s="78" t="s">
        <v>906</v>
      </c>
      <c r="D106" s="347" t="s">
        <v>971</v>
      </c>
      <c r="E106" s="89"/>
      <c r="F106" s="152"/>
    </row>
    <row r="107" spans="1:6" x14ac:dyDescent="0.2">
      <c r="A107" s="469" t="s">
        <v>370</v>
      </c>
      <c r="B107" s="156"/>
      <c r="C107" s="78" t="s">
        <v>907</v>
      </c>
      <c r="D107" s="157">
        <v>41699</v>
      </c>
      <c r="E107" s="471"/>
      <c r="F107" s="471"/>
    </row>
    <row r="108" spans="1:6" x14ac:dyDescent="0.2">
      <c r="A108" s="446"/>
      <c r="B108" s="471"/>
      <c r="C108" s="471"/>
      <c r="D108" s="471"/>
      <c r="E108" s="471"/>
      <c r="F108" s="471"/>
    </row>
    <row r="109" spans="1:6" x14ac:dyDescent="0.2">
      <c r="A109" s="469" t="s">
        <v>371</v>
      </c>
      <c r="B109" s="847" t="s">
        <v>908</v>
      </c>
      <c r="C109" s="847"/>
      <c r="D109" s="471"/>
      <c r="E109" s="471"/>
      <c r="F109" s="471"/>
    </row>
    <row r="110" spans="1:6" x14ac:dyDescent="0.2">
      <c r="A110" s="469" t="s">
        <v>371</v>
      </c>
      <c r="B110" s="763" t="s">
        <v>909</v>
      </c>
      <c r="C110" s="763"/>
      <c r="D110" s="117"/>
      <c r="E110" s="471"/>
      <c r="F110" s="471"/>
    </row>
    <row r="111" spans="1:6" x14ac:dyDescent="0.2">
      <c r="A111" s="469" t="s">
        <v>371</v>
      </c>
      <c r="B111" s="763" t="s">
        <v>910</v>
      </c>
      <c r="C111" s="763"/>
      <c r="D111" s="158"/>
      <c r="E111" s="471"/>
      <c r="F111" s="471"/>
    </row>
    <row r="112" spans="1:6" x14ac:dyDescent="0.2">
      <c r="A112" s="446"/>
      <c r="B112" s="471"/>
      <c r="C112" s="471"/>
      <c r="D112" s="471"/>
      <c r="E112" s="471"/>
      <c r="F112" s="471"/>
    </row>
    <row r="113" spans="1:6" ht="15.75" x14ac:dyDescent="0.2">
      <c r="A113" s="446"/>
      <c r="B113" s="35" t="s">
        <v>93</v>
      </c>
      <c r="C113" s="471"/>
      <c r="D113" s="471"/>
      <c r="E113" s="471"/>
      <c r="F113" s="471"/>
    </row>
    <row r="114" spans="1:6" ht="12.75" customHeight="1" x14ac:dyDescent="0.2">
      <c r="A114" s="458"/>
      <c r="B114" s="209" t="s">
        <v>835</v>
      </c>
      <c r="C114" s="193"/>
      <c r="D114" s="193"/>
      <c r="E114" s="193"/>
      <c r="F114" s="471"/>
    </row>
    <row r="115" spans="1:6" x14ac:dyDescent="0.2">
      <c r="A115" s="469" t="s">
        <v>372</v>
      </c>
      <c r="B115" s="922" t="s">
        <v>94</v>
      </c>
      <c r="C115" s="922"/>
      <c r="D115" s="471"/>
      <c r="E115" s="471"/>
      <c r="F115" s="471"/>
    </row>
    <row r="116" spans="1:6" x14ac:dyDescent="0.2">
      <c r="A116" s="469" t="s">
        <v>372</v>
      </c>
      <c r="B116" s="818" t="s">
        <v>95</v>
      </c>
      <c r="C116" s="818"/>
      <c r="D116" s="818"/>
      <c r="E116" s="471"/>
      <c r="F116" s="471"/>
    </row>
    <row r="117" spans="1:6" x14ac:dyDescent="0.2">
      <c r="A117" s="469" t="s">
        <v>372</v>
      </c>
      <c r="B117" s="763" t="s">
        <v>96</v>
      </c>
      <c r="C117" s="763"/>
      <c r="D117" s="794"/>
      <c r="E117" s="347" t="s">
        <v>971</v>
      </c>
      <c r="F117" s="471"/>
    </row>
    <row r="118" spans="1:6" x14ac:dyDescent="0.2">
      <c r="A118" s="469" t="s">
        <v>372</v>
      </c>
      <c r="B118" s="763" t="s">
        <v>97</v>
      </c>
      <c r="C118" s="763"/>
      <c r="D118" s="763"/>
      <c r="E118" s="347" t="s">
        <v>971</v>
      </c>
      <c r="F118" s="471"/>
    </row>
    <row r="119" spans="1:6" x14ac:dyDescent="0.2">
      <c r="A119" s="469" t="s">
        <v>372</v>
      </c>
      <c r="B119" s="763" t="s">
        <v>98</v>
      </c>
      <c r="C119" s="763"/>
      <c r="D119" s="763"/>
      <c r="E119" s="347" t="s">
        <v>971</v>
      </c>
      <c r="F119" s="471"/>
    </row>
    <row r="120" spans="1:6" x14ac:dyDescent="0.2">
      <c r="A120" s="446"/>
      <c r="B120" s="471"/>
      <c r="C120" s="471"/>
      <c r="D120" s="471"/>
      <c r="E120" s="471"/>
      <c r="F120" s="471"/>
    </row>
    <row r="121" spans="1:6" x14ac:dyDescent="0.2">
      <c r="A121" s="469" t="s">
        <v>372</v>
      </c>
      <c r="B121" s="763" t="s">
        <v>99</v>
      </c>
      <c r="C121" s="763"/>
      <c r="D121" s="763"/>
      <c r="E121" s="347" t="s">
        <v>971</v>
      </c>
      <c r="F121" s="471"/>
    </row>
    <row r="122" spans="1:6" x14ac:dyDescent="0.2">
      <c r="A122" s="469" t="s">
        <v>372</v>
      </c>
      <c r="B122" s="763" t="s">
        <v>768</v>
      </c>
      <c r="C122" s="763"/>
      <c r="D122" s="763"/>
      <c r="E122" s="89"/>
      <c r="F122" s="471"/>
    </row>
    <row r="123" spans="1:6" x14ac:dyDescent="0.2">
      <c r="A123" s="469" t="s">
        <v>372</v>
      </c>
      <c r="B123" s="763" t="s">
        <v>769</v>
      </c>
      <c r="C123" s="763"/>
      <c r="D123" s="763"/>
      <c r="E123" s="347" t="s">
        <v>971</v>
      </c>
      <c r="F123" s="471"/>
    </row>
    <row r="124" spans="1:6" x14ac:dyDescent="0.2">
      <c r="A124" s="469" t="s">
        <v>372</v>
      </c>
      <c r="B124" s="763" t="s">
        <v>770</v>
      </c>
      <c r="C124" s="763"/>
      <c r="D124" s="763"/>
      <c r="E124" s="89"/>
      <c r="F124" s="471"/>
    </row>
    <row r="125" spans="1:6" ht="12.75" customHeight="1" x14ac:dyDescent="0.2">
      <c r="A125" s="469" t="s">
        <v>372</v>
      </c>
      <c r="B125" s="897" t="s">
        <v>47</v>
      </c>
      <c r="C125" s="806"/>
      <c r="D125" s="898"/>
      <c r="E125" s="464"/>
      <c r="F125" s="471"/>
    </row>
    <row r="126" spans="1:6" x14ac:dyDescent="0.2">
      <c r="A126" s="469"/>
      <c r="B126" s="817"/>
      <c r="C126" s="714"/>
      <c r="D126" s="714"/>
      <c r="E126" s="64"/>
      <c r="F126" s="471"/>
    </row>
    <row r="127" spans="1:6" x14ac:dyDescent="0.2">
      <c r="A127" s="446"/>
      <c r="B127" s="471"/>
      <c r="C127" s="471"/>
      <c r="D127" s="471"/>
      <c r="E127" s="471"/>
      <c r="F127" s="471"/>
    </row>
    <row r="128" spans="1:6" x14ac:dyDescent="0.2">
      <c r="A128" s="469" t="s">
        <v>373</v>
      </c>
      <c r="B128" s="847" t="s">
        <v>771</v>
      </c>
      <c r="C128" s="847"/>
      <c r="D128" s="471"/>
      <c r="E128" s="471"/>
      <c r="F128" s="471"/>
    </row>
    <row r="129" spans="1:6" x14ac:dyDescent="0.2">
      <c r="A129" s="469" t="s">
        <v>373</v>
      </c>
      <c r="B129" s="847" t="s">
        <v>911</v>
      </c>
      <c r="C129" s="779"/>
      <c r="D129" s="471"/>
      <c r="E129" s="471"/>
      <c r="F129" s="471"/>
    </row>
    <row r="130" spans="1:6" x14ac:dyDescent="0.2">
      <c r="A130" s="469" t="s">
        <v>373</v>
      </c>
      <c r="B130" s="763" t="s">
        <v>772</v>
      </c>
      <c r="C130" s="763"/>
      <c r="D130" s="763"/>
      <c r="E130" s="347" t="s">
        <v>971</v>
      </c>
      <c r="F130" s="471"/>
    </row>
    <row r="131" spans="1:6" x14ac:dyDescent="0.2">
      <c r="A131" s="469" t="s">
        <v>373</v>
      </c>
      <c r="B131" s="763" t="s">
        <v>773</v>
      </c>
      <c r="C131" s="763"/>
      <c r="D131" s="763"/>
      <c r="E131" s="347" t="s">
        <v>971</v>
      </c>
      <c r="F131" s="471"/>
    </row>
    <row r="132" spans="1:6" x14ac:dyDescent="0.2">
      <c r="A132" s="469" t="s">
        <v>373</v>
      </c>
      <c r="B132" s="763" t="s">
        <v>774</v>
      </c>
      <c r="C132" s="763"/>
      <c r="D132" s="763"/>
      <c r="E132" s="347" t="s">
        <v>971</v>
      </c>
      <c r="F132" s="471"/>
    </row>
    <row r="133" spans="1:6" x14ac:dyDescent="0.2">
      <c r="A133" s="469" t="s">
        <v>373</v>
      </c>
      <c r="B133" s="763" t="s">
        <v>775</v>
      </c>
      <c r="C133" s="763"/>
      <c r="D133" s="763"/>
      <c r="E133" s="347" t="s">
        <v>971</v>
      </c>
      <c r="F133" s="471"/>
    </row>
    <row r="134" spans="1:6" x14ac:dyDescent="0.2">
      <c r="A134" s="469" t="s">
        <v>373</v>
      </c>
      <c r="B134" s="763" t="s">
        <v>444</v>
      </c>
      <c r="C134" s="763"/>
      <c r="D134" s="763"/>
      <c r="E134" s="347" t="s">
        <v>971</v>
      </c>
      <c r="F134" s="471"/>
    </row>
    <row r="135" spans="1:6" x14ac:dyDescent="0.2">
      <c r="A135" s="469" t="s">
        <v>373</v>
      </c>
      <c r="B135" s="763" t="s">
        <v>776</v>
      </c>
      <c r="C135" s="763"/>
      <c r="D135" s="763"/>
      <c r="E135" s="89"/>
      <c r="F135" s="471"/>
    </row>
    <row r="136" spans="1:6" x14ac:dyDescent="0.2">
      <c r="A136" s="469" t="s">
        <v>373</v>
      </c>
      <c r="B136" s="763" t="s">
        <v>777</v>
      </c>
      <c r="C136" s="763"/>
      <c r="D136" s="763"/>
      <c r="E136" s="89"/>
      <c r="F136" s="471"/>
    </row>
    <row r="137" spans="1:6" ht="12.75" customHeight="1" x14ac:dyDescent="0.2">
      <c r="A137" s="469" t="s">
        <v>373</v>
      </c>
      <c r="B137" s="897" t="s">
        <v>47</v>
      </c>
      <c r="C137" s="806"/>
      <c r="D137" s="898"/>
      <c r="E137" s="464"/>
      <c r="F137" s="471"/>
    </row>
    <row r="138" spans="1:6" x14ac:dyDescent="0.2">
      <c r="A138" s="469"/>
      <c r="B138" s="817"/>
      <c r="C138" s="714"/>
      <c r="D138" s="714"/>
      <c r="E138" s="64"/>
      <c r="F138" s="471"/>
    </row>
    <row r="139" spans="1:6" x14ac:dyDescent="0.2">
      <c r="A139" s="446"/>
      <c r="B139" s="471"/>
      <c r="C139" s="471"/>
      <c r="D139" s="471"/>
      <c r="E139" s="471"/>
      <c r="F139" s="471"/>
    </row>
    <row r="140" spans="1:6" x14ac:dyDescent="0.2">
      <c r="A140" s="469" t="s">
        <v>374</v>
      </c>
      <c r="B140" s="847" t="s">
        <v>168</v>
      </c>
      <c r="C140" s="779"/>
      <c r="D140" s="779"/>
      <c r="E140" s="779"/>
      <c r="F140" s="779"/>
    </row>
    <row r="141" spans="1:6" x14ac:dyDescent="0.2">
      <c r="A141" s="469" t="s">
        <v>374</v>
      </c>
      <c r="B141" s="895"/>
      <c r="C141" s="895"/>
      <c r="D141" s="160" t="s">
        <v>778</v>
      </c>
      <c r="E141" s="160" t="s">
        <v>779</v>
      </c>
      <c r="F141" s="471"/>
    </row>
    <row r="142" spans="1:6" x14ac:dyDescent="0.2">
      <c r="A142" s="469" t="s">
        <v>374</v>
      </c>
      <c r="B142" s="900" t="s">
        <v>780</v>
      </c>
      <c r="C142" s="900"/>
      <c r="D142" s="415" t="s">
        <v>971</v>
      </c>
      <c r="E142" s="26"/>
      <c r="F142" s="471"/>
    </row>
    <row r="143" spans="1:6" x14ac:dyDescent="0.2">
      <c r="A143" s="469" t="s">
        <v>374</v>
      </c>
      <c r="B143" s="900" t="s">
        <v>781</v>
      </c>
      <c r="C143" s="900"/>
      <c r="D143" s="415" t="s">
        <v>971</v>
      </c>
      <c r="E143" s="26"/>
      <c r="F143" s="471"/>
    </row>
    <row r="144" spans="1:6" x14ac:dyDescent="0.2">
      <c r="A144" s="469" t="s">
        <v>374</v>
      </c>
      <c r="B144" s="900" t="s">
        <v>782</v>
      </c>
      <c r="C144" s="900"/>
      <c r="D144" s="415" t="s">
        <v>971</v>
      </c>
      <c r="E144" s="26"/>
      <c r="F144" s="471"/>
    </row>
    <row r="145" spans="1:6" x14ac:dyDescent="0.2">
      <c r="A145" s="469" t="s">
        <v>374</v>
      </c>
      <c r="B145" s="900" t="s">
        <v>783</v>
      </c>
      <c r="C145" s="900"/>
      <c r="D145" s="26"/>
      <c r="E145" s="26"/>
      <c r="F145" s="471"/>
    </row>
    <row r="146" spans="1:6" x14ac:dyDescent="0.2">
      <c r="A146" s="469" t="s">
        <v>374</v>
      </c>
      <c r="B146" s="900" t="s">
        <v>784</v>
      </c>
      <c r="C146" s="900"/>
      <c r="D146" s="26"/>
      <c r="E146" s="26"/>
      <c r="F146" s="471"/>
    </row>
    <row r="147" spans="1:6" x14ac:dyDescent="0.2">
      <c r="A147" s="469" t="s">
        <v>374</v>
      </c>
      <c r="B147" s="900" t="s">
        <v>785</v>
      </c>
      <c r="C147" s="900"/>
      <c r="D147" s="26"/>
      <c r="E147" s="144"/>
      <c r="F147" s="471"/>
    </row>
    <row r="148" spans="1:6" x14ac:dyDescent="0.2">
      <c r="A148" s="469" t="s">
        <v>374</v>
      </c>
      <c r="B148" s="900" t="s">
        <v>786</v>
      </c>
      <c r="C148" s="900"/>
      <c r="D148" s="415" t="s">
        <v>971</v>
      </c>
      <c r="E148" s="26"/>
      <c r="F148" s="471"/>
    </row>
    <row r="149" spans="1:6" x14ac:dyDescent="0.2">
      <c r="A149" s="469" t="s">
        <v>374</v>
      </c>
      <c r="B149" s="900" t="s">
        <v>952</v>
      </c>
      <c r="C149" s="900"/>
      <c r="D149" s="26"/>
      <c r="E149" s="415" t="s">
        <v>971</v>
      </c>
      <c r="F149" s="471"/>
    </row>
    <row r="150" spans="1:6" x14ac:dyDescent="0.2">
      <c r="A150" s="469" t="s">
        <v>374</v>
      </c>
      <c r="B150" s="900" t="s">
        <v>787</v>
      </c>
      <c r="C150" s="900"/>
      <c r="D150" s="415" t="s">
        <v>971</v>
      </c>
      <c r="E150" s="26"/>
      <c r="F150" s="471"/>
    </row>
    <row r="151" spans="1:6" x14ac:dyDescent="0.2">
      <c r="A151" s="469" t="s">
        <v>374</v>
      </c>
      <c r="B151" s="900" t="s">
        <v>788</v>
      </c>
      <c r="C151" s="900"/>
      <c r="D151" s="26"/>
      <c r="E151" s="26"/>
      <c r="F151" s="471"/>
    </row>
    <row r="152" spans="1:6" x14ac:dyDescent="0.2">
      <c r="A152" s="469" t="s">
        <v>374</v>
      </c>
      <c r="B152" s="900" t="s">
        <v>789</v>
      </c>
      <c r="C152" s="900"/>
      <c r="D152" s="415" t="s">
        <v>971</v>
      </c>
      <c r="E152" s="26"/>
      <c r="F152" s="471"/>
    </row>
    <row r="153" spans="1:6" x14ac:dyDescent="0.2">
      <c r="A153" s="446"/>
      <c r="B153" s="471"/>
      <c r="C153" s="471"/>
      <c r="D153" s="471"/>
      <c r="E153" s="471"/>
      <c r="F153" s="471"/>
    </row>
    <row r="154" spans="1:6" ht="55.5" customHeight="1" x14ac:dyDescent="0.2">
      <c r="A154" s="224" t="s">
        <v>601</v>
      </c>
      <c r="B154" s="887" t="s">
        <v>602</v>
      </c>
      <c r="C154" s="888"/>
      <c r="D154" s="888"/>
      <c r="E154" s="888"/>
      <c r="F154" s="471"/>
    </row>
    <row r="155" spans="1:6" x14ac:dyDescent="0.2">
      <c r="B155" s="854"/>
      <c r="C155" s="854"/>
      <c r="D155" s="854"/>
      <c r="E155" s="854"/>
    </row>
    <row r="156" spans="1:6" x14ac:dyDescent="0.2">
      <c r="B156" s="854"/>
      <c r="C156" s="854"/>
      <c r="D156" s="854"/>
      <c r="E156" s="854"/>
    </row>
    <row r="157" spans="1:6" x14ac:dyDescent="0.2">
      <c r="B157" s="854"/>
      <c r="C157" s="854"/>
      <c r="D157" s="854"/>
      <c r="E157" s="854"/>
    </row>
    <row r="158" spans="1:6" x14ac:dyDescent="0.2">
      <c r="B158" s="854"/>
      <c r="C158" s="854"/>
      <c r="D158" s="854"/>
      <c r="E158" s="854"/>
    </row>
  </sheetData>
  <mergeCells count="103">
    <mergeCell ref="B155:E158"/>
    <mergeCell ref="B148:C148"/>
    <mergeCell ref="B149:C149"/>
    <mergeCell ref="B150:C150"/>
    <mergeCell ref="B151:C151"/>
    <mergeCell ref="B152:C152"/>
    <mergeCell ref="B154:E154"/>
    <mergeCell ref="B142:C142"/>
    <mergeCell ref="B143:C143"/>
    <mergeCell ref="B144:C144"/>
    <mergeCell ref="B145:C145"/>
    <mergeCell ref="B146:C146"/>
    <mergeCell ref="B147:C147"/>
    <mergeCell ref="B135:D135"/>
    <mergeCell ref="B136:D136"/>
    <mergeCell ref="B137:D137"/>
    <mergeCell ref="B138:D138"/>
    <mergeCell ref="B140:F140"/>
    <mergeCell ref="B141:C141"/>
    <mergeCell ref="B129:C129"/>
    <mergeCell ref="B130:D130"/>
    <mergeCell ref="B131:D131"/>
    <mergeCell ref="B132:D132"/>
    <mergeCell ref="B133:D133"/>
    <mergeCell ref="B134:D134"/>
    <mergeCell ref="B122:D122"/>
    <mergeCell ref="B123:D123"/>
    <mergeCell ref="B124:D124"/>
    <mergeCell ref="B125:D125"/>
    <mergeCell ref="B126:D126"/>
    <mergeCell ref="B128:C128"/>
    <mergeCell ref="B115:C115"/>
    <mergeCell ref="B116:D116"/>
    <mergeCell ref="B117:D117"/>
    <mergeCell ref="B118:D118"/>
    <mergeCell ref="B119:D119"/>
    <mergeCell ref="B121:D121"/>
    <mergeCell ref="B103:F103"/>
    <mergeCell ref="C104:D104"/>
    <mergeCell ref="B105:C105"/>
    <mergeCell ref="B109:C109"/>
    <mergeCell ref="B110:C110"/>
    <mergeCell ref="B111:C111"/>
    <mergeCell ref="B95:D95"/>
    <mergeCell ref="B96:D96"/>
    <mergeCell ref="B98:F98"/>
    <mergeCell ref="B99:D99"/>
    <mergeCell ref="B100:D100"/>
    <mergeCell ref="B101:D101"/>
    <mergeCell ref="B89:D89"/>
    <mergeCell ref="B90:D90"/>
    <mergeCell ref="B91:D91"/>
    <mergeCell ref="B92:D92"/>
    <mergeCell ref="B93:D93"/>
    <mergeCell ref="B94:D94"/>
    <mergeCell ref="B80:D80"/>
    <mergeCell ref="B81:D81"/>
    <mergeCell ref="B82:D82"/>
    <mergeCell ref="B83:D83"/>
    <mergeCell ref="B84:D84"/>
    <mergeCell ref="B88:F88"/>
    <mergeCell ref="B70:D70"/>
    <mergeCell ref="B72:E72"/>
    <mergeCell ref="B74:E74"/>
    <mergeCell ref="B76:E76"/>
    <mergeCell ref="B78:F78"/>
    <mergeCell ref="B79:D79"/>
    <mergeCell ref="B62:E62"/>
    <mergeCell ref="B63:E63"/>
    <mergeCell ref="B65:F65"/>
    <mergeCell ref="B67:F67"/>
    <mergeCell ref="B68:D68"/>
    <mergeCell ref="B69:D69"/>
    <mergeCell ref="B29:D29"/>
    <mergeCell ref="B31:F31"/>
    <mergeCell ref="B47:F47"/>
    <mergeCell ref="C56:F56"/>
    <mergeCell ref="B60:E60"/>
    <mergeCell ref="B61:E61"/>
    <mergeCell ref="B23:D23"/>
    <mergeCell ref="B24:D24"/>
    <mergeCell ref="B25:D25"/>
    <mergeCell ref="B26:F26"/>
    <mergeCell ref="B27:D27"/>
    <mergeCell ref="B28:D28"/>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 ref="B17:D17"/>
    <mergeCell ref="B18:D18"/>
    <mergeCell ref="B19:D19"/>
  </mergeCells>
  <hyperlinks>
    <hyperlink ref="I1" location="H!A1" display="Integrated / Survey Version"/>
    <hyperlink ref="H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opLeftCell="A35" zoomScaleNormal="100" workbookViewId="0">
      <selection activeCell="P50" sqref="P50"/>
    </sheetView>
  </sheetViews>
  <sheetFormatPr defaultRowHeight="12.75" x14ac:dyDescent="0.2"/>
  <cols>
    <col min="1" max="2" width="3.85546875" customWidth="1"/>
    <col min="3" max="3" width="10.7109375" customWidth="1"/>
    <col min="4" max="11" width="9" customWidth="1"/>
  </cols>
  <sheetData>
    <row r="1" spans="1:20" ht="34.5" thickBot="1" x14ac:dyDescent="0.25">
      <c r="A1" s="943" t="s">
        <v>1024</v>
      </c>
      <c r="B1" s="943"/>
      <c r="C1" s="943"/>
      <c r="D1" s="943"/>
      <c r="E1" s="943"/>
      <c r="F1" s="943"/>
      <c r="G1" s="943"/>
      <c r="H1" s="943"/>
      <c r="I1" s="943"/>
      <c r="J1" s="943"/>
      <c r="K1" s="943"/>
      <c r="L1" s="343" t="s">
        <v>1043</v>
      </c>
      <c r="M1" s="334" t="s">
        <v>1026</v>
      </c>
      <c r="N1" s="335" t="s">
        <v>1006</v>
      </c>
      <c r="O1" s="333"/>
      <c r="P1" s="337" t="s">
        <v>1011</v>
      </c>
      <c r="Q1" s="338" t="s">
        <v>1012</v>
      </c>
      <c r="R1" s="339" t="s">
        <v>1013</v>
      </c>
      <c r="S1" s="342" t="s">
        <v>1042</v>
      </c>
      <c r="T1" s="344" t="s">
        <v>1044</v>
      </c>
    </row>
    <row r="3" spans="1:20" ht="38.25" customHeight="1" x14ac:dyDescent="0.2">
      <c r="A3" s="3" t="s">
        <v>197</v>
      </c>
      <c r="B3" s="928" t="s">
        <v>1089</v>
      </c>
      <c r="C3" s="929"/>
      <c r="D3" s="929"/>
      <c r="E3" s="929"/>
      <c r="F3" s="929"/>
      <c r="G3" s="929"/>
      <c r="H3" s="929"/>
      <c r="I3" s="929"/>
      <c r="J3" s="929"/>
      <c r="K3" s="929"/>
    </row>
    <row r="4" spans="1:20" ht="66" customHeight="1" x14ac:dyDescent="0.2">
      <c r="B4" s="923" t="s">
        <v>809</v>
      </c>
      <c r="C4" s="923"/>
      <c r="D4" s="923"/>
      <c r="E4" s="923"/>
      <c r="F4" s="923"/>
      <c r="G4" s="923"/>
      <c r="H4" s="923"/>
      <c r="I4" s="923"/>
      <c r="J4" s="923"/>
      <c r="K4" s="923"/>
    </row>
    <row r="5" spans="1:20" s="235" customFormat="1" x14ac:dyDescent="0.2">
      <c r="B5" s="236"/>
      <c r="C5" s="237"/>
      <c r="D5" s="234"/>
      <c r="E5" s="234"/>
      <c r="F5" s="234"/>
      <c r="G5" s="234"/>
      <c r="H5" s="234"/>
      <c r="I5" s="238"/>
      <c r="J5" s="236" t="s">
        <v>869</v>
      </c>
      <c r="K5" s="236" t="s">
        <v>870</v>
      </c>
    </row>
    <row r="6" spans="1:20" s="232" customFormat="1" ht="55.5" customHeight="1" x14ac:dyDescent="0.2">
      <c r="B6" s="233"/>
      <c r="C6" s="923" t="s">
        <v>862</v>
      </c>
      <c r="D6" s="923"/>
      <c r="E6" s="923"/>
      <c r="F6" s="923"/>
      <c r="G6" s="923"/>
      <c r="H6" s="923"/>
      <c r="I6" s="923"/>
      <c r="J6" s="239" t="s">
        <v>871</v>
      </c>
      <c r="K6" s="239" t="s">
        <v>872</v>
      </c>
    </row>
    <row r="7" spans="1:20" s="232" customFormat="1" ht="46.5" customHeight="1" x14ac:dyDescent="0.2">
      <c r="B7" s="233"/>
      <c r="C7" s="923" t="s">
        <v>863</v>
      </c>
      <c r="D7" s="923"/>
      <c r="E7" s="923"/>
      <c r="F7" s="923"/>
      <c r="G7" s="923"/>
      <c r="H7" s="923"/>
      <c r="I7" s="923"/>
      <c r="J7" s="239" t="s">
        <v>871</v>
      </c>
      <c r="K7" s="239" t="s">
        <v>470</v>
      </c>
    </row>
    <row r="8" spans="1:20" s="232" customFormat="1" ht="24.75" customHeight="1" x14ac:dyDescent="0.2">
      <c r="B8" s="233"/>
      <c r="C8" s="923" t="s">
        <v>864</v>
      </c>
      <c r="D8" s="923"/>
      <c r="E8" s="923"/>
      <c r="F8" s="923"/>
      <c r="G8" s="923"/>
      <c r="H8" s="923"/>
      <c r="I8" s="923"/>
      <c r="J8" s="239" t="s">
        <v>871</v>
      </c>
      <c r="K8" s="239" t="s">
        <v>873</v>
      </c>
    </row>
    <row r="9" spans="1:20" s="232" customFormat="1" ht="25.5" customHeight="1" x14ac:dyDescent="0.2">
      <c r="B9" s="233"/>
      <c r="C9" s="923" t="s">
        <v>865</v>
      </c>
      <c r="D9" s="923"/>
      <c r="E9" s="923"/>
      <c r="F9" s="923"/>
      <c r="G9" s="923"/>
      <c r="H9" s="923"/>
      <c r="I9" s="923"/>
      <c r="J9" s="239" t="s">
        <v>871</v>
      </c>
      <c r="K9" s="239" t="s">
        <v>871</v>
      </c>
    </row>
    <row r="10" spans="1:20" s="232" customFormat="1" x14ac:dyDescent="0.2">
      <c r="B10" s="233"/>
      <c r="C10" s="923" t="s">
        <v>866</v>
      </c>
      <c r="D10" s="923"/>
      <c r="E10" s="923"/>
      <c r="F10" s="923"/>
      <c r="G10" s="923"/>
      <c r="H10" s="923"/>
      <c r="I10" s="923"/>
      <c r="J10" s="239" t="s">
        <v>873</v>
      </c>
      <c r="K10" s="239" t="s">
        <v>871</v>
      </c>
    </row>
    <row r="11" spans="1:20" s="232" customFormat="1" x14ac:dyDescent="0.2">
      <c r="B11" s="233"/>
      <c r="C11" s="923" t="s">
        <v>867</v>
      </c>
      <c r="D11" s="923"/>
      <c r="E11" s="923"/>
      <c r="F11" s="923"/>
      <c r="G11" s="923"/>
      <c r="H11" s="923"/>
      <c r="I11" s="923"/>
      <c r="J11" s="239" t="s">
        <v>871</v>
      </c>
      <c r="K11" s="239" t="s">
        <v>871</v>
      </c>
    </row>
    <row r="12" spans="1:20" s="232" customFormat="1" x14ac:dyDescent="0.2">
      <c r="B12" s="233"/>
      <c r="C12" s="923" t="s">
        <v>868</v>
      </c>
      <c r="D12" s="923"/>
      <c r="E12" s="923"/>
      <c r="F12" s="923"/>
      <c r="G12" s="923"/>
      <c r="H12" s="923"/>
      <c r="I12" s="923"/>
      <c r="J12" s="239" t="s">
        <v>871</v>
      </c>
      <c r="K12" s="239" t="s">
        <v>873</v>
      </c>
    </row>
    <row r="13" spans="1:20" ht="12.75" customHeight="1" x14ac:dyDescent="0.2">
      <c r="B13" s="165"/>
      <c r="C13" s="165"/>
      <c r="D13" s="165"/>
      <c r="E13" s="165"/>
      <c r="F13" s="165"/>
      <c r="G13" s="165"/>
      <c r="H13" s="165"/>
      <c r="I13" s="165"/>
      <c r="J13" s="165"/>
      <c r="K13" s="165"/>
      <c r="Q13" s="289"/>
    </row>
    <row r="14" spans="1:20" s="240" customFormat="1" ht="25.5" customHeight="1" x14ac:dyDescent="0.2">
      <c r="B14" s="924" t="s">
        <v>874</v>
      </c>
      <c r="C14" s="925"/>
      <c r="D14" s="925"/>
      <c r="E14" s="925"/>
      <c r="F14" s="925"/>
      <c r="G14" s="925"/>
      <c r="H14" s="925"/>
      <c r="I14" s="925"/>
      <c r="J14" s="925"/>
      <c r="K14" s="925"/>
    </row>
    <row r="15" spans="1:20" s="240" customFormat="1" ht="49.5" customHeight="1" x14ac:dyDescent="0.2">
      <c r="B15" s="924" t="s">
        <v>875</v>
      </c>
      <c r="C15" s="925"/>
      <c r="D15" s="925"/>
      <c r="E15" s="925"/>
      <c r="F15" s="925"/>
      <c r="G15" s="925"/>
      <c r="H15" s="925"/>
      <c r="I15" s="925"/>
      <c r="J15" s="925"/>
      <c r="K15" s="925"/>
    </row>
    <row r="16" spans="1:20" ht="25.5" customHeight="1" x14ac:dyDescent="0.2">
      <c r="B16" s="924" t="s">
        <v>828</v>
      </c>
      <c r="C16" s="924"/>
      <c r="D16" s="924"/>
      <c r="E16" s="924"/>
      <c r="F16" s="924"/>
      <c r="G16" s="924"/>
      <c r="H16" s="924"/>
      <c r="I16" s="924"/>
      <c r="J16" s="924"/>
      <c r="K16" s="924"/>
    </row>
    <row r="17" spans="1:11" ht="64.5" customHeight="1" x14ac:dyDescent="0.2">
      <c r="B17" s="924" t="s">
        <v>154</v>
      </c>
      <c r="C17" s="925"/>
      <c r="D17" s="925"/>
      <c r="E17" s="925"/>
      <c r="F17" s="925"/>
      <c r="G17" s="925"/>
      <c r="H17" s="925"/>
      <c r="I17" s="925"/>
      <c r="J17" s="925"/>
      <c r="K17" s="925"/>
    </row>
    <row r="18" spans="1:11" ht="12.75" customHeight="1" x14ac:dyDescent="0.2">
      <c r="B18" s="926" t="s">
        <v>759</v>
      </c>
      <c r="C18" s="927"/>
      <c r="D18" s="927"/>
      <c r="E18" s="927"/>
      <c r="F18" s="927"/>
      <c r="G18" s="927"/>
      <c r="H18" s="927"/>
      <c r="I18" s="927"/>
      <c r="J18" s="927"/>
      <c r="K18" s="927"/>
    </row>
    <row r="19" spans="1:11" ht="12.75" customHeight="1" x14ac:dyDescent="0.2">
      <c r="B19" s="927"/>
      <c r="C19" s="927"/>
      <c r="D19" s="927"/>
      <c r="E19" s="927"/>
      <c r="F19" s="927"/>
      <c r="G19" s="927"/>
      <c r="H19" s="927"/>
      <c r="I19" s="927"/>
      <c r="J19" s="927"/>
      <c r="K19" s="927"/>
    </row>
    <row r="20" spans="1:11" x14ac:dyDescent="0.2">
      <c r="C20" s="145"/>
      <c r="D20" s="145"/>
      <c r="E20" s="145"/>
      <c r="F20" s="145"/>
      <c r="G20" s="145"/>
      <c r="H20" s="145"/>
      <c r="I20" s="145"/>
      <c r="J20" s="145"/>
      <c r="K20" s="145"/>
    </row>
    <row r="21" spans="1:11" x14ac:dyDescent="0.2">
      <c r="A21" s="3" t="s">
        <v>197</v>
      </c>
      <c r="B21" s="913"/>
      <c r="C21" s="914"/>
      <c r="D21" s="914"/>
      <c r="E21" s="914"/>
      <c r="F21" s="914"/>
      <c r="G21" s="914"/>
      <c r="H21" s="915"/>
      <c r="I21" s="160" t="s">
        <v>169</v>
      </c>
      <c r="J21" s="160" t="s">
        <v>170</v>
      </c>
      <c r="K21" s="160" t="s">
        <v>278</v>
      </c>
    </row>
    <row r="22" spans="1:11" x14ac:dyDescent="0.2">
      <c r="A22" s="3" t="s">
        <v>197</v>
      </c>
      <c r="B22" s="161" t="s">
        <v>171</v>
      </c>
      <c r="C22" s="724" t="s">
        <v>172</v>
      </c>
      <c r="D22" s="724"/>
      <c r="E22" s="724"/>
      <c r="F22" s="724"/>
      <c r="G22" s="724"/>
      <c r="H22" s="725"/>
      <c r="I22" s="98">
        <v>177</v>
      </c>
      <c r="J22" s="98">
        <v>108</v>
      </c>
      <c r="K22" s="98">
        <f>SUM(I22:J22)</f>
        <v>285</v>
      </c>
    </row>
    <row r="23" spans="1:11" x14ac:dyDescent="0.2">
      <c r="A23" s="3" t="s">
        <v>197</v>
      </c>
      <c r="B23" s="161" t="s">
        <v>173</v>
      </c>
      <c r="C23" s="724" t="s">
        <v>174</v>
      </c>
      <c r="D23" s="724"/>
      <c r="E23" s="724"/>
      <c r="F23" s="724"/>
      <c r="G23" s="724"/>
      <c r="H23" s="725"/>
      <c r="I23" s="98">
        <v>13</v>
      </c>
      <c r="J23" s="98">
        <v>3</v>
      </c>
      <c r="K23" s="98">
        <f t="shared" ref="K23:K31" si="0">SUM(I23:J23)</f>
        <v>16</v>
      </c>
    </row>
    <row r="24" spans="1:11" x14ac:dyDescent="0.2">
      <c r="A24" s="3" t="s">
        <v>197</v>
      </c>
      <c r="B24" s="161" t="s">
        <v>175</v>
      </c>
      <c r="C24" s="724" t="s">
        <v>176</v>
      </c>
      <c r="D24" s="724"/>
      <c r="E24" s="724"/>
      <c r="F24" s="724"/>
      <c r="G24" s="724"/>
      <c r="H24" s="725"/>
      <c r="I24" s="98">
        <v>77</v>
      </c>
      <c r="J24" s="98">
        <v>65</v>
      </c>
      <c r="K24" s="98">
        <f t="shared" si="0"/>
        <v>142</v>
      </c>
    </row>
    <row r="25" spans="1:11" x14ac:dyDescent="0.2">
      <c r="A25" s="3" t="s">
        <v>197</v>
      </c>
      <c r="B25" s="161" t="s">
        <v>177</v>
      </c>
      <c r="C25" s="724" t="s">
        <v>178</v>
      </c>
      <c r="D25" s="724"/>
      <c r="E25" s="724"/>
      <c r="F25" s="724"/>
      <c r="G25" s="724"/>
      <c r="H25" s="725"/>
      <c r="I25" s="98">
        <v>100</v>
      </c>
      <c r="J25" s="98">
        <v>43</v>
      </c>
      <c r="K25" s="98">
        <f t="shared" si="0"/>
        <v>143</v>
      </c>
    </row>
    <row r="26" spans="1:11" ht="14.25" customHeight="1" x14ac:dyDescent="0.2">
      <c r="A26" s="3" t="s">
        <v>197</v>
      </c>
      <c r="B26" s="161" t="s">
        <v>179</v>
      </c>
      <c r="C26" s="724" t="s">
        <v>180</v>
      </c>
      <c r="D26" s="724"/>
      <c r="E26" s="724"/>
      <c r="F26" s="724"/>
      <c r="G26" s="724"/>
      <c r="H26" s="725"/>
      <c r="I26" s="98">
        <v>3</v>
      </c>
      <c r="J26" s="98">
        <v>1</v>
      </c>
      <c r="K26" s="98">
        <f t="shared" si="0"/>
        <v>4</v>
      </c>
    </row>
    <row r="27" spans="1:11" ht="25.5" customHeight="1" x14ac:dyDescent="0.2">
      <c r="A27" s="3" t="s">
        <v>197</v>
      </c>
      <c r="B27" s="162" t="s">
        <v>181</v>
      </c>
      <c r="C27" s="904" t="s">
        <v>155</v>
      </c>
      <c r="D27" s="904"/>
      <c r="E27" s="904"/>
      <c r="F27" s="904"/>
      <c r="G27" s="904"/>
      <c r="H27" s="905"/>
      <c r="I27" s="98">
        <v>143</v>
      </c>
      <c r="J27" s="98">
        <v>26</v>
      </c>
      <c r="K27" s="98">
        <f t="shared" si="0"/>
        <v>169</v>
      </c>
    </row>
    <row r="28" spans="1:11" ht="26.25" customHeight="1" x14ac:dyDescent="0.2">
      <c r="A28" s="3" t="s">
        <v>197</v>
      </c>
      <c r="B28" s="162" t="s">
        <v>182</v>
      </c>
      <c r="C28" s="724" t="s">
        <v>183</v>
      </c>
      <c r="D28" s="724"/>
      <c r="E28" s="724"/>
      <c r="F28" s="724"/>
      <c r="G28" s="724"/>
      <c r="H28" s="725"/>
      <c r="I28" s="98">
        <v>33</v>
      </c>
      <c r="J28" s="98">
        <v>66</v>
      </c>
      <c r="K28" s="98">
        <f t="shared" si="0"/>
        <v>99</v>
      </c>
    </row>
    <row r="29" spans="1:11" x14ac:dyDescent="0.2">
      <c r="A29" s="3" t="s">
        <v>197</v>
      </c>
      <c r="B29" s="161" t="s">
        <v>184</v>
      </c>
      <c r="C29" s="724" t="s">
        <v>185</v>
      </c>
      <c r="D29" s="724"/>
      <c r="E29" s="724"/>
      <c r="F29" s="724"/>
      <c r="G29" s="724"/>
      <c r="H29" s="725"/>
      <c r="I29" s="98">
        <v>1</v>
      </c>
      <c r="J29" s="98">
        <v>16</v>
      </c>
      <c r="K29" s="98">
        <f t="shared" si="0"/>
        <v>17</v>
      </c>
    </row>
    <row r="30" spans="1:11" ht="25.5" customHeight="1" x14ac:dyDescent="0.2">
      <c r="A30" s="3" t="s">
        <v>197</v>
      </c>
      <c r="B30" s="161" t="s">
        <v>186</v>
      </c>
      <c r="C30" s="724" t="s">
        <v>404</v>
      </c>
      <c r="D30" s="724"/>
      <c r="E30" s="724"/>
      <c r="F30" s="724"/>
      <c r="G30" s="724"/>
      <c r="H30" s="725"/>
      <c r="I30" s="98">
        <v>0</v>
      </c>
      <c r="J30" s="98">
        <v>0</v>
      </c>
      <c r="K30" s="98">
        <f t="shared" si="0"/>
        <v>0</v>
      </c>
    </row>
    <row r="31" spans="1:11" ht="25.5" customHeight="1" x14ac:dyDescent="0.2">
      <c r="A31" s="3" t="s">
        <v>197</v>
      </c>
      <c r="B31" s="221" t="s">
        <v>216</v>
      </c>
      <c r="C31" s="776" t="s">
        <v>876</v>
      </c>
      <c r="D31" s="776"/>
      <c r="E31" s="776"/>
      <c r="F31" s="776"/>
      <c r="G31" s="776"/>
      <c r="H31" s="776"/>
      <c r="I31" s="98">
        <v>0</v>
      </c>
      <c r="J31" s="98">
        <v>0</v>
      </c>
      <c r="K31" s="98">
        <f t="shared" si="0"/>
        <v>0</v>
      </c>
    </row>
    <row r="33" spans="1:11" x14ac:dyDescent="0.2">
      <c r="A33" s="3" t="s">
        <v>198</v>
      </c>
      <c r="B33" s="932" t="s">
        <v>200</v>
      </c>
      <c r="C33" s="779"/>
      <c r="D33" s="779"/>
      <c r="E33" s="779"/>
      <c r="F33" s="779"/>
      <c r="G33" s="779"/>
      <c r="H33" s="779"/>
      <c r="I33" s="779"/>
      <c r="J33" s="779"/>
      <c r="K33" s="779"/>
    </row>
    <row r="34" spans="1:11" ht="64.5" customHeight="1" x14ac:dyDescent="0.2">
      <c r="B34" s="713" t="s">
        <v>1090</v>
      </c>
      <c r="C34" s="713"/>
      <c r="D34" s="713"/>
      <c r="E34" s="713"/>
      <c r="F34" s="713"/>
      <c r="G34" s="713"/>
      <c r="H34" s="713"/>
      <c r="I34" s="713"/>
      <c r="J34" s="713"/>
      <c r="K34" s="713"/>
    </row>
    <row r="35" spans="1:11" x14ac:dyDescent="0.2">
      <c r="B35" s="7"/>
      <c r="C35" s="7"/>
      <c r="D35" s="7"/>
      <c r="E35" s="7"/>
      <c r="F35" s="7"/>
      <c r="G35" s="7"/>
      <c r="H35" s="7"/>
      <c r="I35" s="7"/>
      <c r="J35" s="7"/>
      <c r="K35" s="7"/>
    </row>
    <row r="36" spans="1:11" s="209" customFormat="1" x14ac:dyDescent="0.2">
      <c r="A36" s="85" t="s">
        <v>198</v>
      </c>
      <c r="B36" s="933" t="s">
        <v>1091</v>
      </c>
      <c r="C36" s="934"/>
      <c r="D36" s="934"/>
      <c r="E36" s="934"/>
      <c r="F36" s="934"/>
      <c r="G36" s="222">
        <f>J36/J37</f>
        <v>11.987480438184665</v>
      </c>
      <c r="H36" s="223" t="s">
        <v>217</v>
      </c>
      <c r="I36" s="241" t="s">
        <v>877</v>
      </c>
      <c r="J36" s="242">
        <f>'B CAS'!G12+('B CAS'!H12/3)</f>
        <v>2553.3333333333335</v>
      </c>
      <c r="K36" s="241" t="s">
        <v>878</v>
      </c>
    </row>
    <row r="37" spans="1:11" s="209" customFormat="1" x14ac:dyDescent="0.2">
      <c r="I37" s="243" t="s">
        <v>879</v>
      </c>
      <c r="J37" s="242">
        <f>I22+(J22/3)</f>
        <v>213</v>
      </c>
      <c r="K37" s="241" t="s">
        <v>218</v>
      </c>
    </row>
    <row r="38" spans="1:11" ht="16.5" customHeight="1" x14ac:dyDescent="0.2">
      <c r="A38" s="3" t="s">
        <v>199</v>
      </c>
      <c r="B38" s="932" t="s">
        <v>187</v>
      </c>
      <c r="C38" s="779"/>
      <c r="D38" s="779"/>
      <c r="E38" s="779"/>
      <c r="F38" s="779"/>
      <c r="G38" s="779"/>
      <c r="H38" s="779"/>
      <c r="I38" s="779"/>
      <c r="J38" s="779"/>
      <c r="K38" s="779"/>
    </row>
    <row r="39" spans="1:11" ht="27" customHeight="1" x14ac:dyDescent="0.2">
      <c r="A39" s="3"/>
      <c r="B39" s="752" t="s">
        <v>1092</v>
      </c>
      <c r="C39" s="713"/>
      <c r="D39" s="713"/>
      <c r="E39" s="713"/>
      <c r="F39" s="713"/>
      <c r="G39" s="713"/>
      <c r="H39" s="713"/>
      <c r="I39" s="713"/>
      <c r="J39" s="713"/>
      <c r="K39" s="713"/>
    </row>
    <row r="40" spans="1:11" ht="115.5" customHeight="1" x14ac:dyDescent="0.2">
      <c r="A40" s="3"/>
      <c r="B40" s="931" t="s">
        <v>790</v>
      </c>
      <c r="C40" s="713"/>
      <c r="D40" s="713"/>
      <c r="E40" s="713"/>
      <c r="F40" s="713"/>
      <c r="G40" s="713"/>
      <c r="H40" s="713"/>
      <c r="I40" s="713"/>
      <c r="J40" s="713"/>
      <c r="K40" s="713"/>
    </row>
    <row r="41" spans="1:11" ht="93" customHeight="1" x14ac:dyDescent="0.2">
      <c r="A41" s="3"/>
      <c r="B41" s="931" t="s">
        <v>791</v>
      </c>
      <c r="C41" s="811"/>
      <c r="D41" s="811"/>
      <c r="E41" s="811"/>
      <c r="F41" s="811"/>
      <c r="G41" s="811"/>
      <c r="H41" s="811"/>
      <c r="I41" s="811"/>
      <c r="J41" s="811"/>
      <c r="K41" s="811"/>
    </row>
    <row r="42" spans="1:11" ht="68.25" customHeight="1" x14ac:dyDescent="0.2">
      <c r="A42" s="3"/>
      <c r="B42" s="752" t="s">
        <v>1093</v>
      </c>
      <c r="C42" s="713"/>
      <c r="D42" s="713"/>
      <c r="E42" s="713"/>
      <c r="F42" s="713"/>
      <c r="G42" s="713"/>
      <c r="H42" s="713"/>
      <c r="I42" s="713"/>
      <c r="J42" s="713"/>
      <c r="K42" s="713"/>
    </row>
    <row r="43" spans="1:11" x14ac:dyDescent="0.2">
      <c r="A43" s="3"/>
      <c r="B43" s="164"/>
      <c r="C43" s="164"/>
      <c r="D43" s="164"/>
      <c r="E43" s="164"/>
      <c r="F43" s="164"/>
      <c r="G43" s="164"/>
      <c r="H43" s="164"/>
      <c r="I43" s="164"/>
      <c r="J43" s="164"/>
      <c r="K43" s="164"/>
    </row>
    <row r="44" spans="1:11" x14ac:dyDescent="0.2">
      <c r="A44" s="3" t="s">
        <v>199</v>
      </c>
      <c r="B44" s="939" t="s">
        <v>433</v>
      </c>
      <c r="C44" s="790"/>
      <c r="D44" s="790"/>
      <c r="E44" s="790"/>
      <c r="F44" s="790"/>
      <c r="G44" s="790"/>
      <c r="H44" s="790"/>
      <c r="I44" s="790"/>
      <c r="J44" s="790"/>
      <c r="K44" s="790"/>
    </row>
    <row r="46" spans="1:11" x14ac:dyDescent="0.2">
      <c r="A46" s="3" t="s">
        <v>199</v>
      </c>
      <c r="B46" s="940" t="s">
        <v>434</v>
      </c>
      <c r="C46" s="940"/>
      <c r="D46" s="940"/>
      <c r="E46" s="940"/>
      <c r="F46" s="940"/>
      <c r="G46" s="940"/>
      <c r="H46" s="940"/>
      <c r="I46" s="940"/>
      <c r="J46" s="940"/>
      <c r="K46" s="940"/>
    </row>
    <row r="47" spans="1:11" x14ac:dyDescent="0.2">
      <c r="A47" s="3" t="s">
        <v>199</v>
      </c>
      <c r="B47" s="930" t="s">
        <v>188</v>
      </c>
      <c r="C47" s="930"/>
      <c r="D47" s="163" t="s">
        <v>189</v>
      </c>
      <c r="E47" s="163" t="s">
        <v>190</v>
      </c>
      <c r="F47" s="163" t="s">
        <v>191</v>
      </c>
      <c r="G47" s="163" t="s">
        <v>192</v>
      </c>
      <c r="H47" s="163" t="s">
        <v>193</v>
      </c>
      <c r="I47" s="163" t="s">
        <v>194</v>
      </c>
      <c r="J47" s="163" t="s">
        <v>195</v>
      </c>
      <c r="K47" s="163" t="s">
        <v>278</v>
      </c>
    </row>
    <row r="48" spans="1:11" x14ac:dyDescent="0.2">
      <c r="A48" s="3" t="s">
        <v>199</v>
      </c>
      <c r="B48" s="930"/>
      <c r="C48" s="930"/>
      <c r="D48" s="480">
        <v>79</v>
      </c>
      <c r="E48" s="480">
        <v>181</v>
      </c>
      <c r="F48" s="480">
        <v>146</v>
      </c>
      <c r="G48" s="480">
        <v>71</v>
      </c>
      <c r="H48" s="480">
        <v>33</v>
      </c>
      <c r="I48" s="480">
        <v>15</v>
      </c>
      <c r="J48" s="480">
        <v>3</v>
      </c>
      <c r="K48" s="26">
        <f>SUM(D48:J48)</f>
        <v>528</v>
      </c>
    </row>
    <row r="49" spans="1:11" x14ac:dyDescent="0.2">
      <c r="B49" s="938"/>
      <c r="C49" s="938"/>
    </row>
    <row r="50" spans="1:11" x14ac:dyDescent="0.2">
      <c r="A50" s="3" t="s">
        <v>199</v>
      </c>
      <c r="B50" s="930" t="s">
        <v>196</v>
      </c>
      <c r="C50" s="930"/>
      <c r="D50" s="163" t="s">
        <v>189</v>
      </c>
      <c r="E50" s="163" t="s">
        <v>190</v>
      </c>
      <c r="F50" s="163" t="s">
        <v>191</v>
      </c>
      <c r="G50" s="163" t="s">
        <v>192</v>
      </c>
      <c r="H50" s="163" t="s">
        <v>193</v>
      </c>
      <c r="I50" s="163" t="s">
        <v>194</v>
      </c>
      <c r="J50" s="163" t="s">
        <v>195</v>
      </c>
      <c r="K50" s="163" t="s">
        <v>278</v>
      </c>
    </row>
    <row r="51" spans="1:11" x14ac:dyDescent="0.2">
      <c r="A51" s="3" t="s">
        <v>199</v>
      </c>
      <c r="B51" s="930"/>
      <c r="C51" s="930"/>
      <c r="D51" s="480">
        <v>10</v>
      </c>
      <c r="E51" s="480">
        <v>63</v>
      </c>
      <c r="F51" s="480">
        <v>34</v>
      </c>
      <c r="G51" s="480">
        <v>6</v>
      </c>
      <c r="H51" s="480">
        <v>0</v>
      </c>
      <c r="I51" s="480">
        <v>0</v>
      </c>
      <c r="J51" s="480">
        <v>0</v>
      </c>
      <c r="K51" s="26">
        <f>SUM(D51:J51)</f>
        <v>113</v>
      </c>
    </row>
    <row r="53" spans="1:11" x14ac:dyDescent="0.2">
      <c r="A53" s="311" t="s">
        <v>988</v>
      </c>
      <c r="B53" s="935" t="s">
        <v>989</v>
      </c>
      <c r="C53" s="936"/>
      <c r="D53" s="937"/>
      <c r="E53" s="350">
        <v>21.9</v>
      </c>
    </row>
  </sheetData>
  <mergeCells count="41">
    <mergeCell ref="B46:K46"/>
    <mergeCell ref="B47:C48"/>
    <mergeCell ref="B49:C49"/>
    <mergeCell ref="B50:C51"/>
    <mergeCell ref="B53:D53"/>
    <mergeCell ref="B44:K44"/>
    <mergeCell ref="C29:H29"/>
    <mergeCell ref="C30:H30"/>
    <mergeCell ref="C31:H31"/>
    <mergeCell ref="B33:K33"/>
    <mergeCell ref="B34:K34"/>
    <mergeCell ref="B36:F36"/>
    <mergeCell ref="B38:K38"/>
    <mergeCell ref="B39:K39"/>
    <mergeCell ref="B40:K40"/>
    <mergeCell ref="B41:K41"/>
    <mergeCell ref="B42:K42"/>
    <mergeCell ref="C28:H28"/>
    <mergeCell ref="B16:K16"/>
    <mergeCell ref="B17:K17"/>
    <mergeCell ref="B18:K18"/>
    <mergeCell ref="B19:K19"/>
    <mergeCell ref="B21:H21"/>
    <mergeCell ref="C22:H22"/>
    <mergeCell ref="C23:H23"/>
    <mergeCell ref="C24:H24"/>
    <mergeCell ref="C25:H25"/>
    <mergeCell ref="C26:H26"/>
    <mergeCell ref="C27:H27"/>
    <mergeCell ref="B15:K15"/>
    <mergeCell ref="A1:K1"/>
    <mergeCell ref="B3:K3"/>
    <mergeCell ref="B4:K4"/>
    <mergeCell ref="C6:I6"/>
    <mergeCell ref="C7:I7"/>
    <mergeCell ref="C8:I8"/>
    <mergeCell ref="C9:I9"/>
    <mergeCell ref="C10:I10"/>
    <mergeCell ref="C11:I11"/>
    <mergeCell ref="C12:I12"/>
    <mergeCell ref="B14:K14"/>
  </mergeCells>
  <hyperlinks>
    <hyperlink ref="N1" location="I!A1" display="Integrated / Survey Version"/>
    <hyperlink ref="P1" location="'I CAPS'!A1" display="CAPS                                         "/>
    <hyperlink ref="Q1" location="'I GS'!A1" display="GS                                             "/>
    <hyperlink ref="R1" location="'I SEM'!A1" display="Seminary                                  "/>
    <hyperlink ref="M1" location="'Table of Contents'!A1" display="Table of Contents"/>
    <hyperlink ref="S1" location="'I CAS-CAPS-GS only'!A1" display="CAS/CAPS/GS (No Seminary)"/>
  </hyperlinks>
  <pageMargins left="0.75" right="0.75" top="1" bottom="1" header="0.5" footer="0.5"/>
  <pageSetup orientation="portrait" r:id="rId1"/>
  <headerFooter alignWithMargins="0">
    <oddHeader>&amp;CCommon Data Set 2010-11</oddHeader>
    <oddFooter>&amp;A&amp;RPage &amp;P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T53"/>
  <sheetViews>
    <sheetView topLeftCell="A41" workbookViewId="0">
      <selection activeCell="F53" sqref="F53"/>
    </sheetView>
  </sheetViews>
  <sheetFormatPr defaultRowHeight="12.75" x14ac:dyDescent="0.2"/>
  <cols>
    <col min="1" max="2" width="3.85546875" customWidth="1"/>
    <col min="3" max="3" width="10.7109375" customWidth="1"/>
    <col min="4" max="11" width="9" customWidth="1"/>
  </cols>
  <sheetData>
    <row r="1" spans="1:20" ht="34.5" thickBot="1" x14ac:dyDescent="0.25">
      <c r="A1" s="944" t="s">
        <v>1030</v>
      </c>
      <c r="B1" s="944"/>
      <c r="C1" s="944"/>
      <c r="D1" s="944"/>
      <c r="E1" s="944"/>
      <c r="F1" s="944"/>
      <c r="G1" s="944"/>
      <c r="H1" s="944"/>
      <c r="I1" s="944"/>
      <c r="J1" s="944"/>
      <c r="K1" s="944"/>
      <c r="L1" s="343" t="s">
        <v>1043</v>
      </c>
      <c r="M1" s="334" t="s">
        <v>1026</v>
      </c>
      <c r="N1" s="335" t="s">
        <v>1006</v>
      </c>
      <c r="O1" s="336" t="s">
        <v>1010</v>
      </c>
      <c r="P1" s="333"/>
      <c r="Q1" s="338" t="s">
        <v>1012</v>
      </c>
      <c r="R1" s="339" t="s">
        <v>1013</v>
      </c>
      <c r="S1" s="342" t="s">
        <v>1042</v>
      </c>
      <c r="T1" s="344" t="s">
        <v>1044</v>
      </c>
    </row>
    <row r="3" spans="1:20" ht="38.25" customHeight="1" x14ac:dyDescent="0.2">
      <c r="A3" s="3" t="s">
        <v>197</v>
      </c>
      <c r="B3" s="928" t="s">
        <v>1089</v>
      </c>
      <c r="C3" s="929"/>
      <c r="D3" s="929"/>
      <c r="E3" s="929"/>
      <c r="F3" s="929"/>
      <c r="G3" s="929"/>
      <c r="H3" s="929"/>
      <c r="I3" s="929"/>
      <c r="J3" s="929"/>
      <c r="K3" s="929"/>
    </row>
    <row r="4" spans="1:20" ht="66" customHeight="1" x14ac:dyDescent="0.2">
      <c r="B4" s="923" t="s">
        <v>809</v>
      </c>
      <c r="C4" s="923"/>
      <c r="D4" s="923"/>
      <c r="E4" s="923"/>
      <c r="F4" s="923"/>
      <c r="G4" s="923"/>
      <c r="H4" s="923"/>
      <c r="I4" s="923"/>
      <c r="J4" s="923"/>
      <c r="K4" s="923"/>
    </row>
    <row r="5" spans="1:20" s="235" customFormat="1" x14ac:dyDescent="0.2">
      <c r="B5" s="236"/>
      <c r="C5" s="237"/>
      <c r="D5" s="234"/>
      <c r="E5" s="234"/>
      <c r="F5" s="234"/>
      <c r="G5" s="234"/>
      <c r="H5" s="234"/>
      <c r="I5" s="238"/>
      <c r="J5" s="236" t="s">
        <v>869</v>
      </c>
      <c r="K5" s="236" t="s">
        <v>870</v>
      </c>
    </row>
    <row r="6" spans="1:20" s="232" customFormat="1" ht="55.5" customHeight="1" x14ac:dyDescent="0.2">
      <c r="B6" s="233"/>
      <c r="C6" s="923" t="s">
        <v>862</v>
      </c>
      <c r="D6" s="923"/>
      <c r="E6" s="923"/>
      <c r="F6" s="923"/>
      <c r="G6" s="923"/>
      <c r="H6" s="923"/>
      <c r="I6" s="923"/>
      <c r="J6" s="239" t="s">
        <v>871</v>
      </c>
      <c r="K6" s="239" t="s">
        <v>872</v>
      </c>
    </row>
    <row r="7" spans="1:20" s="232" customFormat="1" ht="46.5" customHeight="1" x14ac:dyDescent="0.2">
      <c r="B7" s="233"/>
      <c r="C7" s="923" t="s">
        <v>863</v>
      </c>
      <c r="D7" s="923"/>
      <c r="E7" s="923"/>
      <c r="F7" s="923"/>
      <c r="G7" s="923"/>
      <c r="H7" s="923"/>
      <c r="I7" s="923"/>
      <c r="J7" s="239" t="s">
        <v>871</v>
      </c>
      <c r="K7" s="239" t="s">
        <v>470</v>
      </c>
    </row>
    <row r="8" spans="1:20" s="232" customFormat="1" ht="24.75" customHeight="1" x14ac:dyDescent="0.2">
      <c r="B8" s="233"/>
      <c r="C8" s="923" t="s">
        <v>864</v>
      </c>
      <c r="D8" s="923"/>
      <c r="E8" s="923"/>
      <c r="F8" s="923"/>
      <c r="G8" s="923"/>
      <c r="H8" s="923"/>
      <c r="I8" s="923"/>
      <c r="J8" s="239" t="s">
        <v>871</v>
      </c>
      <c r="K8" s="239" t="s">
        <v>873</v>
      </c>
    </row>
    <row r="9" spans="1:20" s="232" customFormat="1" ht="25.5" customHeight="1" x14ac:dyDescent="0.2">
      <c r="B9" s="233"/>
      <c r="C9" s="923" t="s">
        <v>865</v>
      </c>
      <c r="D9" s="923"/>
      <c r="E9" s="923"/>
      <c r="F9" s="923"/>
      <c r="G9" s="923"/>
      <c r="H9" s="923"/>
      <c r="I9" s="923"/>
      <c r="J9" s="239" t="s">
        <v>871</v>
      </c>
      <c r="K9" s="239" t="s">
        <v>871</v>
      </c>
    </row>
    <row r="10" spans="1:20" s="232" customFormat="1" x14ac:dyDescent="0.2">
      <c r="B10" s="233"/>
      <c r="C10" s="923" t="s">
        <v>866</v>
      </c>
      <c r="D10" s="923"/>
      <c r="E10" s="923"/>
      <c r="F10" s="923"/>
      <c r="G10" s="923"/>
      <c r="H10" s="923"/>
      <c r="I10" s="923"/>
      <c r="J10" s="239" t="s">
        <v>873</v>
      </c>
      <c r="K10" s="239" t="s">
        <v>871</v>
      </c>
    </row>
    <row r="11" spans="1:20" s="232" customFormat="1" x14ac:dyDescent="0.2">
      <c r="B11" s="233"/>
      <c r="C11" s="923" t="s">
        <v>867</v>
      </c>
      <c r="D11" s="923"/>
      <c r="E11" s="923"/>
      <c r="F11" s="923"/>
      <c r="G11" s="923"/>
      <c r="H11" s="923"/>
      <c r="I11" s="923"/>
      <c r="J11" s="239" t="s">
        <v>871</v>
      </c>
      <c r="K11" s="239" t="s">
        <v>871</v>
      </c>
    </row>
    <row r="12" spans="1:20" s="232" customFormat="1" x14ac:dyDescent="0.2">
      <c r="B12" s="233"/>
      <c r="C12" s="923" t="s">
        <v>868</v>
      </c>
      <c r="D12" s="923"/>
      <c r="E12" s="923"/>
      <c r="F12" s="923"/>
      <c r="G12" s="923"/>
      <c r="H12" s="923"/>
      <c r="I12" s="923"/>
      <c r="J12" s="239" t="s">
        <v>871</v>
      </c>
      <c r="K12" s="239" t="s">
        <v>873</v>
      </c>
    </row>
    <row r="13" spans="1:20" ht="12.75" customHeight="1" x14ac:dyDescent="0.2">
      <c r="B13" s="165"/>
      <c r="C13" s="165"/>
      <c r="D13" s="165"/>
      <c r="E13" s="165"/>
      <c r="F13" s="165"/>
      <c r="G13" s="165"/>
      <c r="H13" s="165"/>
      <c r="I13" s="165"/>
      <c r="J13" s="165"/>
      <c r="K13" s="165"/>
      <c r="Q13" s="289"/>
    </row>
    <row r="14" spans="1:20" s="240" customFormat="1" ht="25.5" customHeight="1" x14ac:dyDescent="0.2">
      <c r="B14" s="924" t="s">
        <v>874</v>
      </c>
      <c r="C14" s="925"/>
      <c r="D14" s="925"/>
      <c r="E14" s="925"/>
      <c r="F14" s="925"/>
      <c r="G14" s="925"/>
      <c r="H14" s="925"/>
      <c r="I14" s="925"/>
      <c r="J14" s="925"/>
      <c r="K14" s="925"/>
    </row>
    <row r="15" spans="1:20" s="240" customFormat="1" ht="49.5" customHeight="1" x14ac:dyDescent="0.2">
      <c r="B15" s="924" t="s">
        <v>875</v>
      </c>
      <c r="C15" s="925"/>
      <c r="D15" s="925"/>
      <c r="E15" s="925"/>
      <c r="F15" s="925"/>
      <c r="G15" s="925"/>
      <c r="H15" s="925"/>
      <c r="I15" s="925"/>
      <c r="J15" s="925"/>
      <c r="K15" s="925"/>
    </row>
    <row r="16" spans="1:20" ht="25.5" customHeight="1" x14ac:dyDescent="0.2">
      <c r="B16" s="924" t="s">
        <v>828</v>
      </c>
      <c r="C16" s="924"/>
      <c r="D16" s="924"/>
      <c r="E16" s="924"/>
      <c r="F16" s="924"/>
      <c r="G16" s="924"/>
      <c r="H16" s="924"/>
      <c r="I16" s="924"/>
      <c r="J16" s="924"/>
      <c r="K16" s="924"/>
    </row>
    <row r="17" spans="1:11" ht="64.5" customHeight="1" x14ac:dyDescent="0.2">
      <c r="B17" s="924" t="s">
        <v>154</v>
      </c>
      <c r="C17" s="925"/>
      <c r="D17" s="925"/>
      <c r="E17" s="925"/>
      <c r="F17" s="925"/>
      <c r="G17" s="925"/>
      <c r="H17" s="925"/>
      <c r="I17" s="925"/>
      <c r="J17" s="925"/>
      <c r="K17" s="925"/>
    </row>
    <row r="18" spans="1:11" ht="12.75" customHeight="1" x14ac:dyDescent="0.2">
      <c r="B18" s="926" t="s">
        <v>759</v>
      </c>
      <c r="C18" s="927"/>
      <c r="D18" s="927"/>
      <c r="E18" s="927"/>
      <c r="F18" s="927"/>
      <c r="G18" s="927"/>
      <c r="H18" s="927"/>
      <c r="I18" s="927"/>
      <c r="J18" s="927"/>
      <c r="K18" s="927"/>
    </row>
    <row r="19" spans="1:11" ht="12.75" customHeight="1" x14ac:dyDescent="0.2">
      <c r="B19" s="927"/>
      <c r="C19" s="927"/>
      <c r="D19" s="927"/>
      <c r="E19" s="927"/>
      <c r="F19" s="927"/>
      <c r="G19" s="927"/>
      <c r="H19" s="927"/>
      <c r="I19" s="927"/>
      <c r="J19" s="927"/>
      <c r="K19" s="927"/>
    </row>
    <row r="20" spans="1:11" x14ac:dyDescent="0.2">
      <c r="C20" s="145"/>
      <c r="D20" s="145"/>
      <c r="E20" s="145"/>
      <c r="F20" s="145"/>
      <c r="G20" s="145"/>
      <c r="H20" s="145"/>
      <c r="I20" s="145"/>
      <c r="J20" s="145"/>
      <c r="K20" s="145"/>
    </row>
    <row r="21" spans="1:11" x14ac:dyDescent="0.2">
      <c r="A21" s="3" t="s">
        <v>197</v>
      </c>
      <c r="B21" s="913"/>
      <c r="C21" s="914"/>
      <c r="D21" s="914"/>
      <c r="E21" s="914"/>
      <c r="F21" s="914"/>
      <c r="G21" s="914"/>
      <c r="H21" s="915"/>
      <c r="I21" s="160" t="s">
        <v>169</v>
      </c>
      <c r="J21" s="160" t="s">
        <v>170</v>
      </c>
      <c r="K21" s="160" t="s">
        <v>278</v>
      </c>
    </row>
    <row r="22" spans="1:11" x14ac:dyDescent="0.2">
      <c r="A22" s="3" t="s">
        <v>197</v>
      </c>
      <c r="B22" s="161" t="s">
        <v>171</v>
      </c>
      <c r="C22" s="724" t="s">
        <v>172</v>
      </c>
      <c r="D22" s="724"/>
      <c r="E22" s="724"/>
      <c r="F22" s="724"/>
      <c r="G22" s="724"/>
      <c r="H22" s="725"/>
      <c r="I22" s="98">
        <v>4</v>
      </c>
      <c r="J22" s="98">
        <v>45</v>
      </c>
      <c r="K22" s="98">
        <f>SUM(I22:J22)</f>
        <v>49</v>
      </c>
    </row>
    <row r="23" spans="1:11" x14ac:dyDescent="0.2">
      <c r="A23" s="3" t="s">
        <v>197</v>
      </c>
      <c r="B23" s="161" t="s">
        <v>173</v>
      </c>
      <c r="C23" s="724" t="s">
        <v>174</v>
      </c>
      <c r="D23" s="724"/>
      <c r="E23" s="724"/>
      <c r="F23" s="724"/>
      <c r="G23" s="724"/>
      <c r="H23" s="725"/>
      <c r="I23" s="98">
        <v>0</v>
      </c>
      <c r="J23" s="98">
        <v>3</v>
      </c>
      <c r="K23" s="98">
        <f t="shared" ref="K23:K31" si="0">SUM(I23:J23)</f>
        <v>3</v>
      </c>
    </row>
    <row r="24" spans="1:11" x14ac:dyDescent="0.2">
      <c r="A24" s="3" t="s">
        <v>197</v>
      </c>
      <c r="B24" s="161" t="s">
        <v>175</v>
      </c>
      <c r="C24" s="724" t="s">
        <v>176</v>
      </c>
      <c r="D24" s="724"/>
      <c r="E24" s="724"/>
      <c r="F24" s="724"/>
      <c r="G24" s="724"/>
      <c r="H24" s="725"/>
      <c r="I24" s="98">
        <v>2</v>
      </c>
      <c r="J24" s="98">
        <v>21</v>
      </c>
      <c r="K24" s="98">
        <f t="shared" si="0"/>
        <v>23</v>
      </c>
    </row>
    <row r="25" spans="1:11" x14ac:dyDescent="0.2">
      <c r="A25" s="3" t="s">
        <v>197</v>
      </c>
      <c r="B25" s="161" t="s">
        <v>177</v>
      </c>
      <c r="C25" s="724" t="s">
        <v>178</v>
      </c>
      <c r="D25" s="724"/>
      <c r="E25" s="724"/>
      <c r="F25" s="724"/>
      <c r="G25" s="724"/>
      <c r="H25" s="725"/>
      <c r="I25" s="98">
        <v>2</v>
      </c>
      <c r="J25" s="98">
        <v>24</v>
      </c>
      <c r="K25" s="98">
        <f t="shared" si="0"/>
        <v>26</v>
      </c>
    </row>
    <row r="26" spans="1:11" ht="14.25" customHeight="1" x14ac:dyDescent="0.2">
      <c r="A26" s="3" t="s">
        <v>197</v>
      </c>
      <c r="B26" s="161" t="s">
        <v>179</v>
      </c>
      <c r="C26" s="724" t="s">
        <v>180</v>
      </c>
      <c r="D26" s="724"/>
      <c r="E26" s="724"/>
      <c r="F26" s="724"/>
      <c r="G26" s="724"/>
      <c r="H26" s="725"/>
      <c r="I26" s="98">
        <v>0</v>
      </c>
      <c r="J26" s="98">
        <v>0</v>
      </c>
      <c r="K26" s="98">
        <f t="shared" si="0"/>
        <v>0</v>
      </c>
    </row>
    <row r="27" spans="1:11" ht="25.5" customHeight="1" x14ac:dyDescent="0.2">
      <c r="A27" s="3" t="s">
        <v>197</v>
      </c>
      <c r="B27" s="162" t="s">
        <v>181</v>
      </c>
      <c r="C27" s="904" t="s">
        <v>155</v>
      </c>
      <c r="D27" s="904"/>
      <c r="E27" s="904"/>
      <c r="F27" s="904"/>
      <c r="G27" s="904"/>
      <c r="H27" s="905"/>
      <c r="I27" s="98">
        <v>0</v>
      </c>
      <c r="J27" s="98">
        <v>9</v>
      </c>
      <c r="K27" s="98">
        <f t="shared" si="0"/>
        <v>9</v>
      </c>
    </row>
    <row r="28" spans="1:11" ht="26.25" customHeight="1" x14ac:dyDescent="0.2">
      <c r="A28" s="3" t="s">
        <v>197</v>
      </c>
      <c r="B28" s="162" t="s">
        <v>182</v>
      </c>
      <c r="C28" s="724" t="s">
        <v>183</v>
      </c>
      <c r="D28" s="724"/>
      <c r="E28" s="724"/>
      <c r="F28" s="724"/>
      <c r="G28" s="724"/>
      <c r="H28" s="725"/>
      <c r="I28" s="98">
        <v>4</v>
      </c>
      <c r="J28" s="98">
        <v>35</v>
      </c>
      <c r="K28" s="98">
        <f t="shared" si="0"/>
        <v>39</v>
      </c>
    </row>
    <row r="29" spans="1:11" x14ac:dyDescent="0.2">
      <c r="A29" s="3" t="s">
        <v>197</v>
      </c>
      <c r="B29" s="161" t="s">
        <v>184</v>
      </c>
      <c r="C29" s="724" t="s">
        <v>185</v>
      </c>
      <c r="D29" s="724"/>
      <c r="E29" s="724"/>
      <c r="F29" s="724"/>
      <c r="G29" s="724"/>
      <c r="H29" s="725"/>
      <c r="I29" s="98">
        <v>0</v>
      </c>
      <c r="J29" s="98">
        <v>1</v>
      </c>
      <c r="K29" s="98">
        <f t="shared" si="0"/>
        <v>1</v>
      </c>
    </row>
    <row r="30" spans="1:11" ht="25.5" customHeight="1" x14ac:dyDescent="0.2">
      <c r="A30" s="3" t="s">
        <v>197</v>
      </c>
      <c r="B30" s="161" t="s">
        <v>186</v>
      </c>
      <c r="C30" s="724" t="s">
        <v>404</v>
      </c>
      <c r="D30" s="724"/>
      <c r="E30" s="724"/>
      <c r="F30" s="724"/>
      <c r="G30" s="724"/>
      <c r="H30" s="725"/>
      <c r="I30" s="98">
        <v>0</v>
      </c>
      <c r="J30" s="98">
        <v>0</v>
      </c>
      <c r="K30" s="98">
        <f t="shared" si="0"/>
        <v>0</v>
      </c>
    </row>
    <row r="31" spans="1:11" ht="25.5" customHeight="1" x14ac:dyDescent="0.2">
      <c r="A31" s="3" t="s">
        <v>197</v>
      </c>
      <c r="B31" s="221" t="s">
        <v>216</v>
      </c>
      <c r="C31" s="776" t="s">
        <v>876</v>
      </c>
      <c r="D31" s="776"/>
      <c r="E31" s="776"/>
      <c r="F31" s="776"/>
      <c r="G31" s="776"/>
      <c r="H31" s="776"/>
      <c r="I31" s="98">
        <v>0</v>
      </c>
      <c r="J31" s="98">
        <v>0</v>
      </c>
      <c r="K31" s="98">
        <f t="shared" si="0"/>
        <v>0</v>
      </c>
    </row>
    <row r="33" spans="1:11" x14ac:dyDescent="0.2">
      <c r="A33" s="3" t="s">
        <v>198</v>
      </c>
      <c r="B33" s="932" t="s">
        <v>200</v>
      </c>
      <c r="C33" s="779"/>
      <c r="D33" s="779"/>
      <c r="E33" s="779"/>
      <c r="F33" s="779"/>
      <c r="G33" s="779"/>
      <c r="H33" s="779"/>
      <c r="I33" s="779"/>
      <c r="J33" s="779"/>
      <c r="K33" s="779"/>
    </row>
    <row r="34" spans="1:11" ht="64.5" customHeight="1" x14ac:dyDescent="0.2">
      <c r="B34" s="713" t="s">
        <v>1090</v>
      </c>
      <c r="C34" s="713"/>
      <c r="D34" s="713"/>
      <c r="E34" s="713"/>
      <c r="F34" s="713"/>
      <c r="G34" s="713"/>
      <c r="H34" s="713"/>
      <c r="I34" s="713"/>
      <c r="J34" s="713"/>
      <c r="K34" s="713"/>
    </row>
    <row r="35" spans="1:11" x14ac:dyDescent="0.2">
      <c r="B35" s="7"/>
      <c r="C35" s="7"/>
      <c r="D35" s="7"/>
      <c r="E35" s="7"/>
      <c r="F35" s="7"/>
      <c r="G35" s="7"/>
      <c r="H35" s="7"/>
      <c r="I35" s="7"/>
      <c r="J35" s="7"/>
      <c r="K35" s="7"/>
    </row>
    <row r="36" spans="1:11" s="209" customFormat="1" x14ac:dyDescent="0.2">
      <c r="A36" s="85" t="s">
        <v>198</v>
      </c>
      <c r="B36" s="934" t="s">
        <v>1091</v>
      </c>
      <c r="C36" s="934"/>
      <c r="D36" s="934"/>
      <c r="E36" s="934"/>
      <c r="F36" s="934"/>
      <c r="G36" s="222"/>
      <c r="H36" s="223" t="s">
        <v>217</v>
      </c>
      <c r="I36" s="241" t="s">
        <v>877</v>
      </c>
      <c r="J36" s="242"/>
      <c r="K36" s="241" t="s">
        <v>878</v>
      </c>
    </row>
    <row r="37" spans="1:11" s="209" customFormat="1" x14ac:dyDescent="0.2">
      <c r="I37" s="243" t="s">
        <v>879</v>
      </c>
      <c r="J37" s="242"/>
      <c r="K37" s="241" t="s">
        <v>218</v>
      </c>
    </row>
    <row r="38" spans="1:11" ht="16.5" customHeight="1" x14ac:dyDescent="0.2">
      <c r="A38" s="3" t="s">
        <v>199</v>
      </c>
      <c r="B38" s="932" t="s">
        <v>187</v>
      </c>
      <c r="C38" s="779"/>
      <c r="D38" s="779"/>
      <c r="E38" s="779"/>
      <c r="F38" s="779"/>
      <c r="G38" s="779"/>
      <c r="H38" s="779"/>
      <c r="I38" s="779"/>
      <c r="J38" s="779"/>
      <c r="K38" s="779"/>
    </row>
    <row r="39" spans="1:11" ht="27" customHeight="1" x14ac:dyDescent="0.2">
      <c r="A39" s="3"/>
      <c r="B39" s="811" t="s">
        <v>1092</v>
      </c>
      <c r="C39" s="713"/>
      <c r="D39" s="713"/>
      <c r="E39" s="713"/>
      <c r="F39" s="713"/>
      <c r="G39" s="713"/>
      <c r="H39" s="713"/>
      <c r="I39" s="713"/>
      <c r="J39" s="713"/>
      <c r="K39" s="713"/>
    </row>
    <row r="40" spans="1:11" ht="115.5" customHeight="1" x14ac:dyDescent="0.2">
      <c r="A40" s="3"/>
      <c r="B40" s="931" t="s">
        <v>790</v>
      </c>
      <c r="C40" s="713"/>
      <c r="D40" s="713"/>
      <c r="E40" s="713"/>
      <c r="F40" s="713"/>
      <c r="G40" s="713"/>
      <c r="H40" s="713"/>
      <c r="I40" s="713"/>
      <c r="J40" s="713"/>
      <c r="K40" s="713"/>
    </row>
    <row r="41" spans="1:11" ht="93" customHeight="1" x14ac:dyDescent="0.2">
      <c r="A41" s="3"/>
      <c r="B41" s="931" t="s">
        <v>791</v>
      </c>
      <c r="C41" s="811"/>
      <c r="D41" s="811"/>
      <c r="E41" s="811"/>
      <c r="F41" s="811"/>
      <c r="G41" s="811"/>
      <c r="H41" s="811"/>
      <c r="I41" s="811"/>
      <c r="J41" s="811"/>
      <c r="K41" s="811"/>
    </row>
    <row r="42" spans="1:11" ht="68.25" customHeight="1" x14ac:dyDescent="0.2">
      <c r="A42" s="3"/>
      <c r="B42" s="811" t="s">
        <v>1093</v>
      </c>
      <c r="C42" s="713"/>
      <c r="D42" s="713"/>
      <c r="E42" s="713"/>
      <c r="F42" s="713"/>
      <c r="G42" s="713"/>
      <c r="H42" s="713"/>
      <c r="I42" s="713"/>
      <c r="J42" s="713"/>
      <c r="K42" s="713"/>
    </row>
    <row r="43" spans="1:11" x14ac:dyDescent="0.2">
      <c r="A43" s="3"/>
      <c r="B43" s="164"/>
      <c r="C43" s="164"/>
      <c r="D43" s="164"/>
      <c r="E43" s="164"/>
      <c r="F43" s="164"/>
      <c r="G43" s="164"/>
      <c r="H43" s="164"/>
      <c r="I43" s="164"/>
      <c r="J43" s="164"/>
      <c r="K43" s="164"/>
    </row>
    <row r="44" spans="1:11" x14ac:dyDescent="0.2">
      <c r="A44" s="3" t="s">
        <v>199</v>
      </c>
      <c r="B44" s="939" t="s">
        <v>433</v>
      </c>
      <c r="C44" s="790"/>
      <c r="D44" s="790"/>
      <c r="E44" s="790"/>
      <c r="F44" s="790"/>
      <c r="G44" s="790"/>
      <c r="H44" s="790"/>
      <c r="I44" s="790"/>
      <c r="J44" s="790"/>
      <c r="K44" s="790"/>
    </row>
    <row r="46" spans="1:11" x14ac:dyDescent="0.2">
      <c r="A46" s="3" t="s">
        <v>199</v>
      </c>
      <c r="B46" s="940" t="s">
        <v>434</v>
      </c>
      <c r="C46" s="940"/>
      <c r="D46" s="940"/>
      <c r="E46" s="940"/>
      <c r="F46" s="940"/>
      <c r="G46" s="940"/>
      <c r="H46" s="940"/>
      <c r="I46" s="940"/>
      <c r="J46" s="940"/>
      <c r="K46" s="940"/>
    </row>
    <row r="47" spans="1:11" x14ac:dyDescent="0.2">
      <c r="A47" s="3" t="s">
        <v>199</v>
      </c>
      <c r="B47" s="930" t="s">
        <v>188</v>
      </c>
      <c r="C47" s="930"/>
      <c r="D47" s="163" t="s">
        <v>189</v>
      </c>
      <c r="E47" s="163" t="s">
        <v>190</v>
      </c>
      <c r="F47" s="163" t="s">
        <v>191</v>
      </c>
      <c r="G47" s="163" t="s">
        <v>192</v>
      </c>
      <c r="H47" s="163" t="s">
        <v>193</v>
      </c>
      <c r="I47" s="163" t="s">
        <v>194</v>
      </c>
      <c r="J47" s="163" t="s">
        <v>195</v>
      </c>
      <c r="K47" s="163" t="s">
        <v>278</v>
      </c>
    </row>
    <row r="48" spans="1:11" x14ac:dyDescent="0.2">
      <c r="A48" s="3" t="s">
        <v>199</v>
      </c>
      <c r="B48" s="930"/>
      <c r="C48" s="930"/>
      <c r="D48" s="480">
        <v>22</v>
      </c>
      <c r="E48" s="480">
        <v>23</v>
      </c>
      <c r="F48" s="480">
        <v>10</v>
      </c>
      <c r="G48" s="351">
        <v>1</v>
      </c>
      <c r="H48" s="351">
        <v>0</v>
      </c>
      <c r="I48" s="351">
        <v>0</v>
      </c>
      <c r="J48" s="351">
        <v>0</v>
      </c>
      <c r="K48" s="26">
        <f>SUM(D48:J48)</f>
        <v>56</v>
      </c>
    </row>
    <row r="49" spans="1:11" x14ac:dyDescent="0.2">
      <c r="B49" s="938"/>
      <c r="C49" s="938"/>
    </row>
    <row r="50" spans="1:11" x14ac:dyDescent="0.2">
      <c r="A50" s="3" t="s">
        <v>199</v>
      </c>
      <c r="B50" s="930" t="s">
        <v>196</v>
      </c>
      <c r="C50" s="930"/>
      <c r="D50" s="163" t="s">
        <v>189</v>
      </c>
      <c r="E50" s="163" t="s">
        <v>190</v>
      </c>
      <c r="F50" s="163" t="s">
        <v>191</v>
      </c>
      <c r="G50" s="163" t="s">
        <v>192</v>
      </c>
      <c r="H50" s="163" t="s">
        <v>193</v>
      </c>
      <c r="I50" s="163" t="s">
        <v>194</v>
      </c>
      <c r="J50" s="163" t="s">
        <v>195</v>
      </c>
      <c r="K50" s="163" t="s">
        <v>278</v>
      </c>
    </row>
    <row r="51" spans="1:11" x14ac:dyDescent="0.2">
      <c r="A51" s="3" t="s">
        <v>199</v>
      </c>
      <c r="B51" s="930"/>
      <c r="C51" s="930"/>
      <c r="D51" s="26">
        <v>0</v>
      </c>
      <c r="E51" s="26">
        <v>0</v>
      </c>
      <c r="F51" s="26">
        <v>0</v>
      </c>
      <c r="G51" s="26">
        <v>0</v>
      </c>
      <c r="H51" s="26">
        <v>0</v>
      </c>
      <c r="I51" s="26">
        <v>0</v>
      </c>
      <c r="J51" s="26">
        <v>0</v>
      </c>
      <c r="K51" s="26">
        <f>SUM(D51:J51)</f>
        <v>0</v>
      </c>
    </row>
    <row r="53" spans="1:11" x14ac:dyDescent="0.2">
      <c r="A53" s="311" t="s">
        <v>988</v>
      </c>
      <c r="B53" s="935" t="s">
        <v>989</v>
      </c>
      <c r="C53" s="936"/>
      <c r="D53" s="937"/>
      <c r="E53" s="352">
        <v>12.5</v>
      </c>
    </row>
  </sheetData>
  <mergeCells count="41">
    <mergeCell ref="B46:K46"/>
    <mergeCell ref="B47:C48"/>
    <mergeCell ref="B49:C49"/>
    <mergeCell ref="B50:C51"/>
    <mergeCell ref="B53:D53"/>
    <mergeCell ref="B44:K44"/>
    <mergeCell ref="C29:H29"/>
    <mergeCell ref="C30:H30"/>
    <mergeCell ref="C31:H31"/>
    <mergeCell ref="B33:K33"/>
    <mergeCell ref="B34:K34"/>
    <mergeCell ref="B36:F36"/>
    <mergeCell ref="B38:K38"/>
    <mergeCell ref="B39:K39"/>
    <mergeCell ref="B40:K40"/>
    <mergeCell ref="B41:K41"/>
    <mergeCell ref="B42:K42"/>
    <mergeCell ref="C28:H28"/>
    <mergeCell ref="B16:K16"/>
    <mergeCell ref="B17:K17"/>
    <mergeCell ref="B18:K18"/>
    <mergeCell ref="B19:K19"/>
    <mergeCell ref="B21:H21"/>
    <mergeCell ref="C22:H22"/>
    <mergeCell ref="C23:H23"/>
    <mergeCell ref="C24:H24"/>
    <mergeCell ref="C25:H25"/>
    <mergeCell ref="C26:H26"/>
    <mergeCell ref="C27:H27"/>
    <mergeCell ref="B15:K15"/>
    <mergeCell ref="A1:K1"/>
    <mergeCell ref="B3:K3"/>
    <mergeCell ref="B4:K4"/>
    <mergeCell ref="C6:I6"/>
    <mergeCell ref="C7:I7"/>
    <mergeCell ref="C8:I8"/>
    <mergeCell ref="C9:I9"/>
    <mergeCell ref="C10:I10"/>
    <mergeCell ref="C11:I11"/>
    <mergeCell ref="C12:I12"/>
    <mergeCell ref="B14:K14"/>
  </mergeCells>
  <hyperlinks>
    <hyperlink ref="N1" location="I!A1" display="Integrated / Survey Version"/>
    <hyperlink ref="O1" location="'I CAS'!A1" display="CAS                                            "/>
    <hyperlink ref="Q1" location="'I GS'!A1" display="GS                                             "/>
    <hyperlink ref="R1" location="'I SEM'!A1" display="Seminary                                  "/>
    <hyperlink ref="M1" location="'Table of Contents'!A1" display="Table of Contents"/>
    <hyperlink ref="S1" location="'I CAS-CAPS-GS only'!A1" display="CAS/CAPS/GS (No Seminary)"/>
  </hyperlinks>
  <pageMargins left="0.75" right="0.75" top="1" bottom="1" header="0.5" footer="0.5"/>
  <pageSetup orientation="portrait" r:id="rId1"/>
  <headerFooter alignWithMargins="0">
    <oddHeader>&amp;CCommon Data Set 2010-11</oddHeader>
    <oddFooter>&amp;A&amp;RPage &amp;P</oddFooter>
  </headerFooter>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37"/>
  <sheetViews>
    <sheetView topLeftCell="E1" workbookViewId="0">
      <selection activeCell="R1" sqref="R1"/>
    </sheetView>
  </sheetViews>
  <sheetFormatPr defaultRowHeight="12.75" x14ac:dyDescent="0.2"/>
  <cols>
    <col min="1" max="2" width="3.85546875" customWidth="1"/>
    <col min="3" max="3" width="10.7109375" customWidth="1"/>
    <col min="4" max="11" width="9" customWidth="1"/>
  </cols>
  <sheetData>
    <row r="1" spans="1:20" ht="34.5" thickBot="1" x14ac:dyDescent="0.25">
      <c r="A1" s="945" t="s">
        <v>1037</v>
      </c>
      <c r="B1" s="945"/>
      <c r="C1" s="945"/>
      <c r="D1" s="945"/>
      <c r="E1" s="945"/>
      <c r="F1" s="945"/>
      <c r="G1" s="945"/>
      <c r="H1" s="945"/>
      <c r="I1" s="945"/>
      <c r="J1" s="945"/>
      <c r="K1" s="945"/>
      <c r="L1" s="343" t="s">
        <v>1043</v>
      </c>
      <c r="M1" s="334" t="s">
        <v>1026</v>
      </c>
      <c r="N1" s="335" t="s">
        <v>1006</v>
      </c>
      <c r="O1" s="336" t="s">
        <v>1010</v>
      </c>
      <c r="P1" s="337" t="s">
        <v>1011</v>
      </c>
      <c r="Q1" s="333"/>
      <c r="R1" s="339" t="s">
        <v>1013</v>
      </c>
      <c r="S1" s="342" t="s">
        <v>1042</v>
      </c>
      <c r="T1" s="344" t="s">
        <v>1044</v>
      </c>
    </row>
    <row r="3" spans="1:20" ht="38.25" customHeight="1" x14ac:dyDescent="0.2">
      <c r="A3" s="3" t="s">
        <v>197</v>
      </c>
      <c r="B3" s="928" t="s">
        <v>1089</v>
      </c>
      <c r="C3" s="929"/>
      <c r="D3" s="929"/>
      <c r="E3" s="929"/>
      <c r="F3" s="929"/>
      <c r="G3" s="929"/>
      <c r="H3" s="929"/>
      <c r="I3" s="929"/>
      <c r="J3" s="929"/>
      <c r="K3" s="929"/>
    </row>
    <row r="4" spans="1:20" ht="66" customHeight="1" x14ac:dyDescent="0.2">
      <c r="B4" s="923" t="s">
        <v>809</v>
      </c>
      <c r="C4" s="923"/>
      <c r="D4" s="923"/>
      <c r="E4" s="923"/>
      <c r="F4" s="923"/>
      <c r="G4" s="923"/>
      <c r="H4" s="923"/>
      <c r="I4" s="923"/>
      <c r="J4" s="923"/>
      <c r="K4" s="923"/>
    </row>
    <row r="5" spans="1:20" s="235" customFormat="1" x14ac:dyDescent="0.2">
      <c r="B5" s="236"/>
      <c r="C5" s="237"/>
      <c r="D5" s="234"/>
      <c r="E5" s="234"/>
      <c r="F5" s="234"/>
      <c r="G5" s="234"/>
      <c r="H5" s="234"/>
      <c r="I5" s="238"/>
      <c r="J5" s="236" t="s">
        <v>869</v>
      </c>
      <c r="K5" s="236" t="s">
        <v>870</v>
      </c>
    </row>
    <row r="6" spans="1:20" s="232" customFormat="1" ht="55.5" customHeight="1" x14ac:dyDescent="0.2">
      <c r="B6" s="233"/>
      <c r="C6" s="923" t="s">
        <v>862</v>
      </c>
      <c r="D6" s="923"/>
      <c r="E6" s="923"/>
      <c r="F6" s="923"/>
      <c r="G6" s="923"/>
      <c r="H6" s="923"/>
      <c r="I6" s="923"/>
      <c r="J6" s="239" t="s">
        <v>871</v>
      </c>
      <c r="K6" s="239" t="s">
        <v>872</v>
      </c>
    </row>
    <row r="7" spans="1:20" s="232" customFormat="1" ht="46.5" customHeight="1" x14ac:dyDescent="0.2">
      <c r="B7" s="233"/>
      <c r="C7" s="923" t="s">
        <v>863</v>
      </c>
      <c r="D7" s="923"/>
      <c r="E7" s="923"/>
      <c r="F7" s="923"/>
      <c r="G7" s="923"/>
      <c r="H7" s="923"/>
      <c r="I7" s="923"/>
      <c r="J7" s="239" t="s">
        <v>871</v>
      </c>
      <c r="K7" s="239" t="s">
        <v>470</v>
      </c>
    </row>
    <row r="8" spans="1:20" s="232" customFormat="1" ht="24.75" customHeight="1" x14ac:dyDescent="0.2">
      <c r="B8" s="233"/>
      <c r="C8" s="923" t="s">
        <v>864</v>
      </c>
      <c r="D8" s="923"/>
      <c r="E8" s="923"/>
      <c r="F8" s="923"/>
      <c r="G8" s="923"/>
      <c r="H8" s="923"/>
      <c r="I8" s="923"/>
      <c r="J8" s="239" t="s">
        <v>871</v>
      </c>
      <c r="K8" s="239" t="s">
        <v>873</v>
      </c>
    </row>
    <row r="9" spans="1:20" s="232" customFormat="1" ht="25.5" customHeight="1" x14ac:dyDescent="0.2">
      <c r="B9" s="233"/>
      <c r="C9" s="923" t="s">
        <v>865</v>
      </c>
      <c r="D9" s="923"/>
      <c r="E9" s="923"/>
      <c r="F9" s="923"/>
      <c r="G9" s="923"/>
      <c r="H9" s="923"/>
      <c r="I9" s="923"/>
      <c r="J9" s="239" t="s">
        <v>871</v>
      </c>
      <c r="K9" s="239" t="s">
        <v>871</v>
      </c>
    </row>
    <row r="10" spans="1:20" s="232" customFormat="1" x14ac:dyDescent="0.2">
      <c r="B10" s="233"/>
      <c r="C10" s="923" t="s">
        <v>866</v>
      </c>
      <c r="D10" s="923"/>
      <c r="E10" s="923"/>
      <c r="F10" s="923"/>
      <c r="G10" s="923"/>
      <c r="H10" s="923"/>
      <c r="I10" s="923"/>
      <c r="J10" s="239" t="s">
        <v>873</v>
      </c>
      <c r="K10" s="239" t="s">
        <v>871</v>
      </c>
    </row>
    <row r="11" spans="1:20" s="232" customFormat="1" x14ac:dyDescent="0.2">
      <c r="B11" s="233"/>
      <c r="C11" s="923" t="s">
        <v>867</v>
      </c>
      <c r="D11" s="923"/>
      <c r="E11" s="923"/>
      <c r="F11" s="923"/>
      <c r="G11" s="923"/>
      <c r="H11" s="923"/>
      <c r="I11" s="923"/>
      <c r="J11" s="239" t="s">
        <v>871</v>
      </c>
      <c r="K11" s="239" t="s">
        <v>871</v>
      </c>
    </row>
    <row r="12" spans="1:20" s="232" customFormat="1" x14ac:dyDescent="0.2">
      <c r="B12" s="233"/>
      <c r="C12" s="923" t="s">
        <v>868</v>
      </c>
      <c r="D12" s="923"/>
      <c r="E12" s="923"/>
      <c r="F12" s="923"/>
      <c r="G12" s="923"/>
      <c r="H12" s="923"/>
      <c r="I12" s="923"/>
      <c r="J12" s="239" t="s">
        <v>871</v>
      </c>
      <c r="K12" s="239" t="s">
        <v>873</v>
      </c>
    </row>
    <row r="13" spans="1:20" ht="12.75" customHeight="1" x14ac:dyDescent="0.2">
      <c r="B13" s="165"/>
      <c r="C13" s="165"/>
      <c r="D13" s="165"/>
      <c r="E13" s="165"/>
      <c r="F13" s="165"/>
      <c r="G13" s="165"/>
      <c r="H13" s="165"/>
      <c r="I13" s="165"/>
      <c r="J13" s="165"/>
      <c r="K13" s="165"/>
      <c r="Q13" s="289"/>
    </row>
    <row r="14" spans="1:20" s="240" customFormat="1" ht="25.5" customHeight="1" x14ac:dyDescent="0.2">
      <c r="B14" s="924" t="s">
        <v>874</v>
      </c>
      <c r="C14" s="925"/>
      <c r="D14" s="925"/>
      <c r="E14" s="925"/>
      <c r="F14" s="925"/>
      <c r="G14" s="925"/>
      <c r="H14" s="925"/>
      <c r="I14" s="925"/>
      <c r="J14" s="925"/>
      <c r="K14" s="925"/>
    </row>
    <row r="15" spans="1:20" s="240" customFormat="1" ht="49.5" customHeight="1" x14ac:dyDescent="0.2">
      <c r="B15" s="924" t="s">
        <v>875</v>
      </c>
      <c r="C15" s="925"/>
      <c r="D15" s="925"/>
      <c r="E15" s="925"/>
      <c r="F15" s="925"/>
      <c r="G15" s="925"/>
      <c r="H15" s="925"/>
      <c r="I15" s="925"/>
      <c r="J15" s="925"/>
      <c r="K15" s="925"/>
    </row>
    <row r="16" spans="1:20" ht="25.5" customHeight="1" x14ac:dyDescent="0.2">
      <c r="B16" s="924" t="s">
        <v>828</v>
      </c>
      <c r="C16" s="924"/>
      <c r="D16" s="924"/>
      <c r="E16" s="924"/>
      <c r="F16" s="924"/>
      <c r="G16" s="924"/>
      <c r="H16" s="924"/>
      <c r="I16" s="924"/>
      <c r="J16" s="924"/>
      <c r="K16" s="924"/>
    </row>
    <row r="17" spans="1:11" ht="64.5" customHeight="1" x14ac:dyDescent="0.2">
      <c r="B17" s="924" t="s">
        <v>154</v>
      </c>
      <c r="C17" s="925"/>
      <c r="D17" s="925"/>
      <c r="E17" s="925"/>
      <c r="F17" s="925"/>
      <c r="G17" s="925"/>
      <c r="H17" s="925"/>
      <c r="I17" s="925"/>
      <c r="J17" s="925"/>
      <c r="K17" s="925"/>
    </row>
    <row r="18" spans="1:11" ht="12.75" customHeight="1" x14ac:dyDescent="0.2">
      <c r="B18" s="926" t="s">
        <v>759</v>
      </c>
      <c r="C18" s="927"/>
      <c r="D18" s="927"/>
      <c r="E18" s="927"/>
      <c r="F18" s="927"/>
      <c r="G18" s="927"/>
      <c r="H18" s="927"/>
      <c r="I18" s="927"/>
      <c r="J18" s="927"/>
      <c r="K18" s="927"/>
    </row>
    <row r="19" spans="1:11" ht="12.75" customHeight="1" x14ac:dyDescent="0.2">
      <c r="B19" s="927"/>
      <c r="C19" s="927"/>
      <c r="D19" s="927"/>
      <c r="E19" s="927"/>
      <c r="F19" s="927"/>
      <c r="G19" s="927"/>
      <c r="H19" s="927"/>
      <c r="I19" s="927"/>
      <c r="J19" s="927"/>
      <c r="K19" s="927"/>
    </row>
    <row r="20" spans="1:11" x14ac:dyDescent="0.2">
      <c r="C20" s="145"/>
      <c r="D20" s="145"/>
      <c r="E20" s="145"/>
      <c r="F20" s="145"/>
      <c r="G20" s="145"/>
      <c r="H20" s="145"/>
      <c r="I20" s="145"/>
      <c r="J20" s="145"/>
      <c r="K20" s="145"/>
    </row>
    <row r="21" spans="1:11" x14ac:dyDescent="0.2">
      <c r="A21" s="3" t="s">
        <v>197</v>
      </c>
      <c r="B21" s="913"/>
      <c r="C21" s="914"/>
      <c r="D21" s="914"/>
      <c r="E21" s="914"/>
      <c r="F21" s="914"/>
      <c r="G21" s="914"/>
      <c r="H21" s="915"/>
      <c r="I21" s="160" t="s">
        <v>169</v>
      </c>
      <c r="J21" s="160" t="s">
        <v>170</v>
      </c>
      <c r="K21" s="160" t="s">
        <v>278</v>
      </c>
    </row>
    <row r="22" spans="1:11" x14ac:dyDescent="0.2">
      <c r="A22" s="3" t="s">
        <v>197</v>
      </c>
      <c r="B22" s="161" t="s">
        <v>171</v>
      </c>
      <c r="C22" s="724" t="s">
        <v>172</v>
      </c>
      <c r="D22" s="724"/>
      <c r="E22" s="724"/>
      <c r="F22" s="724"/>
      <c r="G22" s="724"/>
      <c r="H22" s="725"/>
      <c r="I22" s="98">
        <v>15</v>
      </c>
      <c r="J22" s="98">
        <v>86</v>
      </c>
      <c r="K22" s="98">
        <f>SUM(I22:J22)</f>
        <v>101</v>
      </c>
    </row>
    <row r="23" spans="1:11" x14ac:dyDescent="0.2">
      <c r="A23" s="3" t="s">
        <v>197</v>
      </c>
      <c r="B23" s="161" t="s">
        <v>173</v>
      </c>
      <c r="C23" s="724" t="s">
        <v>174</v>
      </c>
      <c r="D23" s="724"/>
      <c r="E23" s="724"/>
      <c r="F23" s="724"/>
      <c r="G23" s="724"/>
      <c r="H23" s="725"/>
      <c r="I23" s="98">
        <v>0</v>
      </c>
      <c r="J23" s="98">
        <v>2</v>
      </c>
      <c r="K23" s="98">
        <f t="shared" ref="K23:K31" si="0">SUM(I23:J23)</f>
        <v>2</v>
      </c>
    </row>
    <row r="24" spans="1:11" x14ac:dyDescent="0.2">
      <c r="A24" s="3" t="s">
        <v>197</v>
      </c>
      <c r="B24" s="161" t="s">
        <v>175</v>
      </c>
      <c r="C24" s="724" t="s">
        <v>176</v>
      </c>
      <c r="D24" s="724"/>
      <c r="E24" s="724"/>
      <c r="F24" s="724"/>
      <c r="G24" s="724"/>
      <c r="H24" s="725"/>
      <c r="I24" s="98">
        <v>10</v>
      </c>
      <c r="J24" s="98">
        <v>45</v>
      </c>
      <c r="K24" s="98">
        <f t="shared" si="0"/>
        <v>55</v>
      </c>
    </row>
    <row r="25" spans="1:11" x14ac:dyDescent="0.2">
      <c r="A25" s="3" t="s">
        <v>197</v>
      </c>
      <c r="B25" s="161" t="s">
        <v>177</v>
      </c>
      <c r="C25" s="724" t="s">
        <v>178</v>
      </c>
      <c r="D25" s="724"/>
      <c r="E25" s="724"/>
      <c r="F25" s="724"/>
      <c r="G25" s="724"/>
      <c r="H25" s="725"/>
      <c r="I25" s="98">
        <v>5</v>
      </c>
      <c r="J25" s="98">
        <v>41</v>
      </c>
      <c r="K25" s="98">
        <f t="shared" si="0"/>
        <v>46</v>
      </c>
    </row>
    <row r="26" spans="1:11" ht="14.25" customHeight="1" x14ac:dyDescent="0.2">
      <c r="A26" s="3" t="s">
        <v>197</v>
      </c>
      <c r="B26" s="161" t="s">
        <v>179</v>
      </c>
      <c r="C26" s="724" t="s">
        <v>180</v>
      </c>
      <c r="D26" s="724"/>
      <c r="E26" s="724"/>
      <c r="F26" s="724"/>
      <c r="G26" s="724"/>
      <c r="H26" s="725"/>
      <c r="I26" s="98">
        <v>0</v>
      </c>
      <c r="J26" s="98">
        <v>0</v>
      </c>
      <c r="K26" s="98">
        <f t="shared" si="0"/>
        <v>0</v>
      </c>
    </row>
    <row r="27" spans="1:11" ht="25.5" customHeight="1" x14ac:dyDescent="0.2">
      <c r="A27" s="3" t="s">
        <v>197</v>
      </c>
      <c r="B27" s="162" t="s">
        <v>181</v>
      </c>
      <c r="C27" s="904" t="s">
        <v>155</v>
      </c>
      <c r="D27" s="904"/>
      <c r="E27" s="904"/>
      <c r="F27" s="904"/>
      <c r="G27" s="904"/>
      <c r="H27" s="905"/>
      <c r="I27" s="98">
        <v>9</v>
      </c>
      <c r="J27" s="98">
        <v>36</v>
      </c>
      <c r="K27" s="98">
        <f t="shared" si="0"/>
        <v>45</v>
      </c>
    </row>
    <row r="28" spans="1:11" ht="26.25" customHeight="1" x14ac:dyDescent="0.2">
      <c r="A28" s="3" t="s">
        <v>197</v>
      </c>
      <c r="B28" s="162" t="s">
        <v>182</v>
      </c>
      <c r="C28" s="724" t="s">
        <v>183</v>
      </c>
      <c r="D28" s="724"/>
      <c r="E28" s="724"/>
      <c r="F28" s="724"/>
      <c r="G28" s="724"/>
      <c r="H28" s="725"/>
      <c r="I28" s="98">
        <v>6</v>
      </c>
      <c r="J28" s="98">
        <v>50</v>
      </c>
      <c r="K28" s="98">
        <f t="shared" si="0"/>
        <v>56</v>
      </c>
    </row>
    <row r="29" spans="1:11" x14ac:dyDescent="0.2">
      <c r="A29" s="3" t="s">
        <v>197</v>
      </c>
      <c r="B29" s="161" t="s">
        <v>184</v>
      </c>
      <c r="C29" s="724" t="s">
        <v>185</v>
      </c>
      <c r="D29" s="724"/>
      <c r="E29" s="724"/>
      <c r="F29" s="724"/>
      <c r="G29" s="724"/>
      <c r="H29" s="725"/>
      <c r="I29" s="98">
        <v>0</v>
      </c>
      <c r="J29" s="98">
        <v>0</v>
      </c>
      <c r="K29" s="98">
        <f t="shared" si="0"/>
        <v>0</v>
      </c>
    </row>
    <row r="30" spans="1:11" ht="25.5" customHeight="1" x14ac:dyDescent="0.2">
      <c r="A30" s="3" t="s">
        <v>197</v>
      </c>
      <c r="B30" s="161" t="s">
        <v>186</v>
      </c>
      <c r="C30" s="724" t="s">
        <v>404</v>
      </c>
      <c r="D30" s="724"/>
      <c r="E30" s="724"/>
      <c r="F30" s="724"/>
      <c r="G30" s="724"/>
      <c r="H30" s="725"/>
      <c r="I30" s="98">
        <v>0</v>
      </c>
      <c r="J30" s="98">
        <v>0</v>
      </c>
      <c r="K30" s="98">
        <f t="shared" si="0"/>
        <v>0</v>
      </c>
    </row>
    <row r="31" spans="1:11" ht="25.5" customHeight="1" x14ac:dyDescent="0.2">
      <c r="A31" s="3" t="s">
        <v>197</v>
      </c>
      <c r="B31" s="221" t="s">
        <v>216</v>
      </c>
      <c r="C31" s="776" t="s">
        <v>876</v>
      </c>
      <c r="D31" s="776"/>
      <c r="E31" s="776"/>
      <c r="F31" s="776"/>
      <c r="G31" s="776"/>
      <c r="H31" s="776"/>
      <c r="I31" s="98">
        <v>15</v>
      </c>
      <c r="J31" s="98">
        <v>86</v>
      </c>
      <c r="K31" s="98">
        <f t="shared" si="0"/>
        <v>101</v>
      </c>
    </row>
    <row r="33" spans="1:11" x14ac:dyDescent="0.2">
      <c r="A33" s="3" t="s">
        <v>198</v>
      </c>
      <c r="B33" s="932" t="s">
        <v>200</v>
      </c>
      <c r="C33" s="779"/>
      <c r="D33" s="779"/>
      <c r="E33" s="779"/>
      <c r="F33" s="779"/>
      <c r="G33" s="779"/>
      <c r="H33" s="779"/>
      <c r="I33" s="779"/>
      <c r="J33" s="779"/>
      <c r="K33" s="779"/>
    </row>
    <row r="34" spans="1:11" ht="64.5" customHeight="1" x14ac:dyDescent="0.2">
      <c r="B34" s="713" t="s">
        <v>1090</v>
      </c>
      <c r="C34" s="713"/>
      <c r="D34" s="713"/>
      <c r="E34" s="713"/>
      <c r="F34" s="713"/>
      <c r="G34" s="713"/>
      <c r="H34" s="713"/>
      <c r="I34" s="713"/>
      <c r="J34" s="713"/>
      <c r="K34" s="713"/>
    </row>
    <row r="35" spans="1:11" x14ac:dyDescent="0.2">
      <c r="B35" s="7"/>
      <c r="C35" s="7"/>
      <c r="D35" s="7"/>
      <c r="E35" s="7"/>
      <c r="F35" s="7"/>
      <c r="G35" s="7"/>
      <c r="H35" s="7"/>
      <c r="I35" s="7"/>
      <c r="J35" s="7"/>
      <c r="K35" s="7"/>
    </row>
    <row r="36" spans="1:11" s="209" customFormat="1" x14ac:dyDescent="0.2">
      <c r="A36" s="85" t="s">
        <v>198</v>
      </c>
      <c r="B36" s="934" t="s">
        <v>1091</v>
      </c>
      <c r="C36" s="934"/>
      <c r="D36" s="934"/>
      <c r="E36" s="934"/>
      <c r="F36" s="934"/>
      <c r="G36" s="222"/>
      <c r="H36" s="223" t="s">
        <v>217</v>
      </c>
      <c r="I36" s="241" t="s">
        <v>877</v>
      </c>
      <c r="J36" s="242"/>
      <c r="K36" s="241" t="s">
        <v>878</v>
      </c>
    </row>
    <row r="37" spans="1:11" s="209" customFormat="1" x14ac:dyDescent="0.2">
      <c r="I37" s="243" t="s">
        <v>879</v>
      </c>
      <c r="J37" s="242"/>
      <c r="K37" s="241" t="s">
        <v>218</v>
      </c>
    </row>
  </sheetData>
  <mergeCells count="30">
    <mergeCell ref="B33:K33"/>
    <mergeCell ref="B34:K34"/>
    <mergeCell ref="B36:F36"/>
    <mergeCell ref="C28:H28"/>
    <mergeCell ref="B16:K16"/>
    <mergeCell ref="B17:K17"/>
    <mergeCell ref="B18:K18"/>
    <mergeCell ref="B19:K19"/>
    <mergeCell ref="B21:H21"/>
    <mergeCell ref="C22:H22"/>
    <mergeCell ref="C23:H23"/>
    <mergeCell ref="C24:H24"/>
    <mergeCell ref="C25:H25"/>
    <mergeCell ref="C26:H26"/>
    <mergeCell ref="C27:H27"/>
    <mergeCell ref="C29:H29"/>
    <mergeCell ref="C30:H30"/>
    <mergeCell ref="C31:H31"/>
    <mergeCell ref="B15:K15"/>
    <mergeCell ref="A1:K1"/>
    <mergeCell ref="B3:K3"/>
    <mergeCell ref="B4:K4"/>
    <mergeCell ref="C6:I6"/>
    <mergeCell ref="C7:I7"/>
    <mergeCell ref="C8:I8"/>
    <mergeCell ref="C9:I9"/>
    <mergeCell ref="C10:I10"/>
    <mergeCell ref="C11:I11"/>
    <mergeCell ref="C12:I12"/>
    <mergeCell ref="B14:K14"/>
  </mergeCells>
  <hyperlinks>
    <hyperlink ref="N1" location="I!A1" display="Integrated / Survey Version"/>
    <hyperlink ref="O1" location="'I CAS'!A1" display="CAS                                            "/>
    <hyperlink ref="P1" location="'I CAPS'!A1" display="CAPS                                         "/>
    <hyperlink ref="R1" location="'I SEM'!A1" display="Seminary                                  "/>
    <hyperlink ref="M1" location="'Table of Contents'!A1" display="Table of Contents"/>
    <hyperlink ref="S1" location="'I CAS-CAPS-GS only'!A1" display="CAS/CAPS/GS (No Seminary)"/>
  </hyperlinks>
  <pageMargins left="0.75" right="0.75" top="1" bottom="1" header="0.5" footer="0.5"/>
  <pageSetup orientation="portrait" r:id="rId1"/>
  <headerFooter alignWithMargins="0">
    <oddHeader>&amp;CCommon Data Set 2010-11</oddHeader>
    <oddFooter>&amp;A&amp;RPage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O83"/>
  <sheetViews>
    <sheetView topLeftCell="A70" zoomScaleNormal="100" workbookViewId="0">
      <selection activeCell="G64" sqref="G64"/>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711" t="s">
        <v>1014</v>
      </c>
      <c r="B1" s="711"/>
      <c r="C1" s="711"/>
      <c r="D1" s="711"/>
      <c r="E1" s="711"/>
      <c r="F1" s="711"/>
      <c r="G1" s="343" t="s">
        <v>1043</v>
      </c>
      <c r="H1" s="334" t="s">
        <v>1026</v>
      </c>
      <c r="I1" s="340" t="s">
        <v>1028</v>
      </c>
      <c r="J1" s="336" t="s">
        <v>1010</v>
      </c>
      <c r="K1" s="337" t="s">
        <v>1011</v>
      </c>
      <c r="L1" s="338" t="s">
        <v>1012</v>
      </c>
      <c r="M1" s="339" t="s">
        <v>1013</v>
      </c>
      <c r="N1" s="342" t="s">
        <v>1042</v>
      </c>
      <c r="O1" s="344" t="s">
        <v>1044</v>
      </c>
    </row>
    <row r="3" spans="1:15" ht="50.25" customHeight="1" x14ac:dyDescent="0.2">
      <c r="A3" s="2" t="s">
        <v>121</v>
      </c>
      <c r="B3" s="737" t="s">
        <v>1078</v>
      </c>
      <c r="C3" s="748"/>
      <c r="D3" s="748"/>
      <c r="E3" s="748"/>
      <c r="F3" s="748"/>
    </row>
    <row r="4" spans="1:15" x14ac:dyDescent="0.2">
      <c r="A4" s="2" t="s">
        <v>121</v>
      </c>
      <c r="B4" s="87"/>
      <c r="C4" s="749" t="s">
        <v>252</v>
      </c>
      <c r="D4" s="749"/>
      <c r="E4" s="749" t="s">
        <v>253</v>
      </c>
      <c r="F4" s="749"/>
      <c r="G4" s="299" t="s">
        <v>983</v>
      </c>
      <c r="H4" s="299" t="s">
        <v>984</v>
      </c>
      <c r="I4" s="299" t="s">
        <v>985</v>
      </c>
    </row>
    <row r="5" spans="1:15" x14ac:dyDescent="0.2">
      <c r="A5" s="2" t="s">
        <v>121</v>
      </c>
      <c r="B5" s="113"/>
      <c r="C5" s="17" t="s">
        <v>254</v>
      </c>
      <c r="D5" s="17" t="s">
        <v>255</v>
      </c>
      <c r="E5" s="17" t="s">
        <v>254</v>
      </c>
      <c r="F5" s="17" t="s">
        <v>255</v>
      </c>
    </row>
    <row r="6" spans="1:15" x14ac:dyDescent="0.2">
      <c r="A6" s="2" t="s">
        <v>121</v>
      </c>
      <c r="B6" s="18" t="s">
        <v>256</v>
      </c>
      <c r="C6" s="19"/>
      <c r="D6" s="19"/>
      <c r="E6" s="19"/>
      <c r="F6" s="19"/>
    </row>
    <row r="7" spans="1:15" ht="25.5" x14ac:dyDescent="0.2">
      <c r="A7" s="2" t="s">
        <v>121</v>
      </c>
      <c r="B7" s="20" t="s">
        <v>257</v>
      </c>
      <c r="C7" s="92">
        <f>SUM('B SEM'!C7,'B CAS-CAPS-GS only'!C7)</f>
        <v>214</v>
      </c>
      <c r="D7" s="92">
        <f>SUM('B SEM'!D7,'B CAS-CAPS-GS only'!D7)</f>
        <v>388</v>
      </c>
      <c r="E7" s="92">
        <f>SUM('B SEM'!E7,'B CAS-CAPS-GS only'!E7)</f>
        <v>0</v>
      </c>
      <c r="F7" s="92">
        <f>SUM('B SEM'!F7,'B CAS-CAPS-GS only'!F7)</f>
        <v>2</v>
      </c>
      <c r="G7" s="300">
        <f>SUM(C7:D7)</f>
        <v>602</v>
      </c>
      <c r="H7" s="300">
        <f>SUM(E7:F7)</f>
        <v>2</v>
      </c>
      <c r="I7" s="300">
        <f>SUM(C7:F7)</f>
        <v>604</v>
      </c>
    </row>
    <row r="8" spans="1:15" x14ac:dyDescent="0.2">
      <c r="A8" s="2" t="s">
        <v>121</v>
      </c>
      <c r="B8" s="16" t="s">
        <v>258</v>
      </c>
      <c r="C8" s="92">
        <f>SUM('B SEM'!C8,'B CAS-CAPS-GS only'!C8)</f>
        <v>43</v>
      </c>
      <c r="D8" s="92">
        <f>SUM('B SEM'!D8,'B CAS-CAPS-GS only'!D8)</f>
        <v>25</v>
      </c>
      <c r="E8" s="92">
        <f>SUM('B SEM'!E8,'B CAS-CAPS-GS only'!E8)</f>
        <v>8</v>
      </c>
      <c r="F8" s="92">
        <f>SUM('B SEM'!F8,'B CAS-CAPS-GS only'!F8)</f>
        <v>16</v>
      </c>
      <c r="G8" s="300">
        <f t="shared" ref="G8:G12" si="0">SUM(C8:D8)</f>
        <v>68</v>
      </c>
      <c r="H8" s="300">
        <f t="shared" ref="H8:H12" si="1">SUM(E8:F8)</f>
        <v>24</v>
      </c>
      <c r="I8" s="300">
        <f t="shared" ref="I8:I12" si="2">SUM(C8:F8)</f>
        <v>92</v>
      </c>
    </row>
    <row r="9" spans="1:15" x14ac:dyDescent="0.2">
      <c r="A9" s="2" t="s">
        <v>121</v>
      </c>
      <c r="B9" s="16" t="s">
        <v>259</v>
      </c>
      <c r="C9" s="92">
        <f>SUM('B SEM'!C9,'B CAS-CAPS-GS only'!C9)</f>
        <v>703</v>
      </c>
      <c r="D9" s="92">
        <f>SUM('B SEM'!D9,'B CAS-CAPS-GS only'!D9)</f>
        <v>1118</v>
      </c>
      <c r="E9" s="92">
        <f>SUM('B SEM'!E9,'B CAS-CAPS-GS only'!E9)</f>
        <v>147</v>
      </c>
      <c r="F9" s="92">
        <f>SUM('B SEM'!F9,'B CAS-CAPS-GS only'!F9)</f>
        <v>279</v>
      </c>
      <c r="G9" s="300">
        <f t="shared" si="0"/>
        <v>1821</v>
      </c>
      <c r="H9" s="300">
        <f t="shared" si="1"/>
        <v>426</v>
      </c>
      <c r="I9" s="300">
        <f t="shared" si="2"/>
        <v>2247</v>
      </c>
    </row>
    <row r="10" spans="1:15" x14ac:dyDescent="0.2">
      <c r="A10" s="2" t="s">
        <v>121</v>
      </c>
      <c r="B10" s="21" t="s">
        <v>260</v>
      </c>
      <c r="C10" s="93">
        <f>SUM(C7:C9)</f>
        <v>960</v>
      </c>
      <c r="D10" s="93">
        <f>SUM(D7:D9)</f>
        <v>1531</v>
      </c>
      <c r="E10" s="93">
        <f>SUM(E7:E9)</f>
        <v>155</v>
      </c>
      <c r="F10" s="93">
        <f>SUM(F7:F9)</f>
        <v>297</v>
      </c>
      <c r="G10" s="300">
        <f t="shared" si="0"/>
        <v>2491</v>
      </c>
      <c r="H10" s="300">
        <f t="shared" si="1"/>
        <v>452</v>
      </c>
      <c r="I10" s="300">
        <f t="shared" si="2"/>
        <v>2943</v>
      </c>
    </row>
    <row r="11" spans="1:15" ht="25.5" x14ac:dyDescent="0.2">
      <c r="A11" s="2" t="s">
        <v>121</v>
      </c>
      <c r="B11" s="20" t="s">
        <v>409</v>
      </c>
      <c r="C11" s="92">
        <f>SUM('B SEM'!C11,'B CAS-CAPS-GS only'!C11)</f>
        <v>29</v>
      </c>
      <c r="D11" s="92">
        <f>SUM('B SEM'!D11,'B CAS-CAPS-GS only'!D11)</f>
        <v>59</v>
      </c>
      <c r="E11" s="92">
        <f>SUM('B SEM'!E11,'B CAS-CAPS-GS only'!E11)</f>
        <v>11</v>
      </c>
      <c r="F11" s="92">
        <f>SUM('B SEM'!F11,'B CAS-CAPS-GS only'!F11)</f>
        <v>9</v>
      </c>
      <c r="G11" s="300">
        <f t="shared" si="0"/>
        <v>88</v>
      </c>
      <c r="H11" s="300">
        <f t="shared" si="1"/>
        <v>20</v>
      </c>
      <c r="I11" s="300">
        <f t="shared" si="2"/>
        <v>108</v>
      </c>
    </row>
    <row r="12" spans="1:15" x14ac:dyDescent="0.2">
      <c r="A12" s="2" t="s">
        <v>121</v>
      </c>
      <c r="B12" s="21" t="s">
        <v>410</v>
      </c>
      <c r="C12" s="93">
        <f>SUM(C10:C11)</f>
        <v>989</v>
      </c>
      <c r="D12" s="93">
        <f>SUM(D10:D11)</f>
        <v>1590</v>
      </c>
      <c r="E12" s="93">
        <f>SUM(E10:E11)</f>
        <v>166</v>
      </c>
      <c r="F12" s="93">
        <f>SUM(F10:F11)</f>
        <v>306</v>
      </c>
      <c r="G12" s="300">
        <f t="shared" si="0"/>
        <v>2579</v>
      </c>
      <c r="H12" s="300">
        <f t="shared" si="1"/>
        <v>472</v>
      </c>
      <c r="I12" s="300">
        <f t="shared" si="2"/>
        <v>3051</v>
      </c>
    </row>
    <row r="13" spans="1:15" x14ac:dyDescent="0.2">
      <c r="A13" s="2" t="s">
        <v>121</v>
      </c>
      <c r="B13" s="18" t="s">
        <v>792</v>
      </c>
      <c r="C13" s="94"/>
      <c r="D13" s="94"/>
      <c r="E13" s="94"/>
      <c r="F13" s="94"/>
      <c r="G13" s="300"/>
      <c r="H13" s="300"/>
      <c r="I13" s="300"/>
    </row>
    <row r="14" spans="1:15" s="382" customFormat="1" x14ac:dyDescent="0.2">
      <c r="A14" s="345" t="s">
        <v>121</v>
      </c>
      <c r="B14" s="380" t="s">
        <v>793</v>
      </c>
      <c r="C14" s="92">
        <f>SUM('B SEM'!C14,'B CAS-CAPS-GS only'!C14)</f>
        <v>118</v>
      </c>
      <c r="D14" s="92">
        <f>SUM('B SEM'!D14,'B CAS-CAPS-GS only'!D14)</f>
        <v>166</v>
      </c>
      <c r="E14" s="92">
        <f>SUM('B SEM'!E14,'B CAS-CAPS-GS only'!E14)</f>
        <v>21</v>
      </c>
      <c r="F14" s="92">
        <f>SUM('B SEM'!F14,'B CAS-CAPS-GS only'!F14)</f>
        <v>19</v>
      </c>
      <c r="G14" s="300">
        <f t="shared" ref="G14:G17" si="3">SUM(C14:D14)</f>
        <v>284</v>
      </c>
      <c r="H14" s="300">
        <f t="shared" ref="H14:H17" si="4">SUM(E14:F14)</f>
        <v>40</v>
      </c>
      <c r="I14" s="300">
        <f t="shared" ref="I14:I17" si="5">SUM(C14:F14)</f>
        <v>324</v>
      </c>
    </row>
    <row r="15" spans="1:15" s="382" customFormat="1" x14ac:dyDescent="0.2">
      <c r="A15" s="345" t="s">
        <v>121</v>
      </c>
      <c r="B15" s="380" t="s">
        <v>259</v>
      </c>
      <c r="C15" s="92">
        <f>SUM('B SEM'!C15,'B CAS-CAPS-GS only'!C15)</f>
        <v>403</v>
      </c>
      <c r="D15" s="92">
        <f>SUM('B SEM'!D15,'B CAS-CAPS-GS only'!D15)</f>
        <v>514</v>
      </c>
      <c r="E15" s="92">
        <f>SUM('B SEM'!E15,'B CAS-CAPS-GS only'!E15)</f>
        <v>269</v>
      </c>
      <c r="F15" s="92">
        <f>SUM('B SEM'!F15,'B CAS-CAPS-GS only'!F15)</f>
        <v>314</v>
      </c>
      <c r="G15" s="300">
        <f t="shared" si="3"/>
        <v>917</v>
      </c>
      <c r="H15" s="300">
        <f t="shared" si="4"/>
        <v>583</v>
      </c>
      <c r="I15" s="300">
        <f t="shared" si="5"/>
        <v>1500</v>
      </c>
    </row>
    <row r="16" spans="1:15" s="382" customFormat="1" ht="25.5" x14ac:dyDescent="0.2">
      <c r="A16" s="345" t="s">
        <v>121</v>
      </c>
      <c r="B16" s="383" t="s">
        <v>794</v>
      </c>
      <c r="C16" s="92">
        <f>SUM('B SEM'!C16,'B CAS-CAPS-GS only'!C16)</f>
        <v>0</v>
      </c>
      <c r="D16" s="92">
        <f>SUM('B SEM'!D16,'B CAS-CAPS-GS only'!D16)</f>
        <v>0</v>
      </c>
      <c r="E16" s="92">
        <f>SUM('B SEM'!E16,'B CAS-CAPS-GS only'!E16)</f>
        <v>4</v>
      </c>
      <c r="F16" s="92">
        <f>SUM('B SEM'!F16,'B CAS-CAPS-GS only'!F16)</f>
        <v>5</v>
      </c>
      <c r="G16" s="300">
        <f t="shared" si="3"/>
        <v>0</v>
      </c>
      <c r="H16" s="300">
        <f t="shared" si="4"/>
        <v>9</v>
      </c>
      <c r="I16" s="300">
        <f t="shared" si="5"/>
        <v>9</v>
      </c>
    </row>
    <row r="17" spans="1:9" s="382" customFormat="1" x14ac:dyDescent="0.2">
      <c r="A17" s="345" t="s">
        <v>121</v>
      </c>
      <c r="B17" s="21" t="s">
        <v>795</v>
      </c>
      <c r="C17" s="95">
        <f>SUM(C14:C16)</f>
        <v>521</v>
      </c>
      <c r="D17" s="95">
        <f>SUM(D14:D16)</f>
        <v>680</v>
      </c>
      <c r="E17" s="95">
        <f>SUM(E14:E16)</f>
        <v>294</v>
      </c>
      <c r="F17" s="95">
        <f>SUM(F14:F16)</f>
        <v>338</v>
      </c>
      <c r="G17" s="300">
        <f t="shared" si="3"/>
        <v>1201</v>
      </c>
      <c r="H17" s="300">
        <f t="shared" si="4"/>
        <v>632</v>
      </c>
      <c r="I17" s="300">
        <f t="shared" si="5"/>
        <v>1833</v>
      </c>
    </row>
    <row r="18" spans="1:9" x14ac:dyDescent="0.2">
      <c r="A18" s="2" t="s">
        <v>121</v>
      </c>
      <c r="B18" s="712" t="s">
        <v>796</v>
      </c>
      <c r="C18" s="712"/>
      <c r="D18" s="712"/>
      <c r="E18" s="712"/>
      <c r="F18" s="101">
        <f>SUM(C12:F12)</f>
        <v>3051</v>
      </c>
    </row>
    <row r="19" spans="1:9" s="382" customFormat="1" x14ac:dyDescent="0.2">
      <c r="A19" s="345" t="s">
        <v>121</v>
      </c>
      <c r="B19" s="723" t="s">
        <v>560</v>
      </c>
      <c r="C19" s="723"/>
      <c r="D19" s="723"/>
      <c r="E19" s="723"/>
      <c r="F19" s="384">
        <f>SUM(C17:F17)</f>
        <v>1833</v>
      </c>
    </row>
    <row r="20" spans="1:9" x14ac:dyDescent="0.2">
      <c r="A20" s="2" t="s">
        <v>121</v>
      </c>
      <c r="B20" s="736" t="s">
        <v>797</v>
      </c>
      <c r="C20" s="736"/>
      <c r="D20" s="736"/>
      <c r="E20" s="736"/>
      <c r="F20" s="102">
        <f>SUM(F18:F19)</f>
        <v>4884</v>
      </c>
    </row>
    <row r="22" spans="1:9" ht="102" customHeight="1" x14ac:dyDescent="0.2">
      <c r="A22" s="2" t="s">
        <v>122</v>
      </c>
      <c r="B22" s="737" t="s">
        <v>1079</v>
      </c>
      <c r="C22" s="738"/>
      <c r="D22" s="738"/>
      <c r="E22" s="738"/>
      <c r="F22" s="738"/>
    </row>
    <row r="23" spans="1:9" ht="78.75" x14ac:dyDescent="0.2">
      <c r="A23" s="2" t="s">
        <v>122</v>
      </c>
      <c r="B23" s="739"/>
      <c r="C23" s="739"/>
      <c r="D23" s="129" t="s">
        <v>798</v>
      </c>
      <c r="E23" s="129" t="s">
        <v>403</v>
      </c>
      <c r="F23" s="391" t="s">
        <v>120</v>
      </c>
      <c r="G23" s="301" t="s">
        <v>798</v>
      </c>
      <c r="H23" s="302" t="s">
        <v>403</v>
      </c>
      <c r="I23" s="302" t="s">
        <v>120</v>
      </c>
    </row>
    <row r="24" spans="1:9" x14ac:dyDescent="0.2">
      <c r="A24" s="2" t="s">
        <v>122</v>
      </c>
      <c r="B24" s="740" t="s">
        <v>799</v>
      </c>
      <c r="C24" s="740"/>
      <c r="D24" s="96">
        <f>'B CAS-CAPS-GS only'!D24</f>
        <v>3</v>
      </c>
      <c r="E24" s="96">
        <f>'B CAS-CAPS-GS only'!E24</f>
        <v>12</v>
      </c>
      <c r="F24" s="389">
        <f>'B CAS-CAPS-GS only'!F24</f>
        <v>12</v>
      </c>
      <c r="G24" s="303">
        <f t="shared" ref="G24:G33" si="6">D24/$D$33</f>
        <v>4.9586776859504135E-3</v>
      </c>
      <c r="H24" s="303">
        <f t="shared" ref="H24:H33" si="7">E24/$E$33</f>
        <v>4.0774719673802246E-3</v>
      </c>
      <c r="I24" s="303">
        <f t="shared" ref="I24:I33" si="8">F24/$F$33</f>
        <v>3.9318479685452159E-3</v>
      </c>
    </row>
    <row r="25" spans="1:9" x14ac:dyDescent="0.2">
      <c r="A25" s="2" t="s">
        <v>122</v>
      </c>
      <c r="B25" s="742" t="s">
        <v>102</v>
      </c>
      <c r="C25" s="743"/>
      <c r="D25" s="96">
        <f>'B CAS-CAPS-GS only'!D25</f>
        <v>22</v>
      </c>
      <c r="E25" s="96">
        <f>'B CAS-CAPS-GS only'!E25</f>
        <v>81</v>
      </c>
      <c r="F25" s="389">
        <f>'B CAS-CAPS-GS only'!F25</f>
        <v>86</v>
      </c>
      <c r="G25" s="303">
        <f t="shared" si="6"/>
        <v>3.6363636363636362E-2</v>
      </c>
      <c r="H25" s="303">
        <f t="shared" si="7"/>
        <v>2.7522935779816515E-2</v>
      </c>
      <c r="I25" s="303">
        <f t="shared" si="8"/>
        <v>2.8178243774574049E-2</v>
      </c>
    </row>
    <row r="26" spans="1:9" x14ac:dyDescent="0.2">
      <c r="A26" s="2" t="s">
        <v>122</v>
      </c>
      <c r="B26" s="741" t="s">
        <v>0</v>
      </c>
      <c r="C26" s="741"/>
      <c r="D26" s="96">
        <f>'B CAS-CAPS-GS only'!D26</f>
        <v>11</v>
      </c>
      <c r="E26" s="96">
        <f>'B CAS-CAPS-GS only'!E26</f>
        <v>142</v>
      </c>
      <c r="F26" s="389">
        <f>'B CAS-CAPS-GS only'!F26</f>
        <v>143</v>
      </c>
      <c r="G26" s="303">
        <f t="shared" si="6"/>
        <v>1.8181818181818181E-2</v>
      </c>
      <c r="H26" s="303">
        <f t="shared" si="7"/>
        <v>4.8250084947332655E-2</v>
      </c>
      <c r="I26" s="303">
        <f t="shared" si="8"/>
        <v>4.6854521625163827E-2</v>
      </c>
    </row>
    <row r="27" spans="1:9" x14ac:dyDescent="0.2">
      <c r="A27" s="2" t="s">
        <v>122</v>
      </c>
      <c r="B27" s="744" t="s">
        <v>103</v>
      </c>
      <c r="C27" s="743"/>
      <c r="D27" s="96">
        <f>'B CAS-CAPS-GS only'!D27</f>
        <v>537</v>
      </c>
      <c r="E27" s="96">
        <f>'B CAS-CAPS-GS only'!E27</f>
        <v>2496</v>
      </c>
      <c r="F27" s="389">
        <f>'B CAS-CAPS-GS only'!F27</f>
        <v>2591</v>
      </c>
      <c r="G27" s="303">
        <f t="shared" si="6"/>
        <v>0.88760330578512392</v>
      </c>
      <c r="H27" s="303">
        <f t="shared" si="7"/>
        <v>0.84811416921508664</v>
      </c>
      <c r="I27" s="303">
        <f t="shared" si="8"/>
        <v>0.84895150720838797</v>
      </c>
    </row>
    <row r="28" spans="1:9" ht="15" customHeight="1" x14ac:dyDescent="0.2">
      <c r="A28" s="2" t="s">
        <v>122</v>
      </c>
      <c r="B28" s="741" t="s">
        <v>1</v>
      </c>
      <c r="C28" s="741"/>
      <c r="D28" s="96">
        <f>'B CAS-CAPS-GS only'!D28</f>
        <v>1</v>
      </c>
      <c r="E28" s="96">
        <f>'B CAS-CAPS-GS only'!E28</f>
        <v>3</v>
      </c>
      <c r="F28" s="389">
        <f>'B CAS-CAPS-GS only'!F28</f>
        <v>3</v>
      </c>
      <c r="G28" s="303">
        <f t="shared" si="6"/>
        <v>1.652892561983471E-3</v>
      </c>
      <c r="H28" s="303">
        <f t="shared" si="7"/>
        <v>1.0193679918450561E-3</v>
      </c>
      <c r="I28" s="303">
        <f t="shared" si="8"/>
        <v>9.8296199213630396E-4</v>
      </c>
    </row>
    <row r="29" spans="1:9" x14ac:dyDescent="0.2">
      <c r="A29" s="2" t="s">
        <v>122</v>
      </c>
      <c r="B29" s="741" t="s">
        <v>2</v>
      </c>
      <c r="C29" s="741"/>
      <c r="D29" s="96">
        <f>'B CAS-CAPS-GS only'!D29</f>
        <v>14</v>
      </c>
      <c r="E29" s="96">
        <f>'B CAS-CAPS-GS only'!E29</f>
        <v>91</v>
      </c>
      <c r="F29" s="389">
        <f>'B CAS-CAPS-GS only'!F29</f>
        <v>95</v>
      </c>
      <c r="G29" s="303">
        <f t="shared" si="6"/>
        <v>2.3140495867768594E-2</v>
      </c>
      <c r="H29" s="303">
        <f t="shared" si="7"/>
        <v>3.0920829085966699E-2</v>
      </c>
      <c r="I29" s="303">
        <f t="shared" si="8"/>
        <v>3.1127129750982963E-2</v>
      </c>
    </row>
    <row r="30" spans="1:9" ht="26.25" customHeight="1" x14ac:dyDescent="0.2">
      <c r="A30" s="2" t="s">
        <v>122</v>
      </c>
      <c r="B30" s="745" t="s">
        <v>3</v>
      </c>
      <c r="C30" s="746"/>
      <c r="D30" s="96">
        <f>'B CAS-CAPS-GS only'!D30</f>
        <v>0</v>
      </c>
      <c r="E30" s="96">
        <f>'B CAS-CAPS-GS only'!E30</f>
        <v>1</v>
      </c>
      <c r="F30" s="389">
        <f>'B CAS-CAPS-GS only'!F30</f>
        <v>1</v>
      </c>
      <c r="G30" s="303">
        <f t="shared" si="6"/>
        <v>0</v>
      </c>
      <c r="H30" s="303">
        <f t="shared" si="7"/>
        <v>3.3978933061501872E-4</v>
      </c>
      <c r="I30" s="303">
        <f t="shared" si="8"/>
        <v>3.2765399737876802E-4</v>
      </c>
    </row>
    <row r="31" spans="1:9" x14ac:dyDescent="0.2">
      <c r="A31" s="2" t="s">
        <v>122</v>
      </c>
      <c r="B31" s="741" t="s">
        <v>4</v>
      </c>
      <c r="C31" s="741"/>
      <c r="D31" s="96">
        <f>'B CAS-CAPS-GS only'!D31</f>
        <v>15</v>
      </c>
      <c r="E31" s="96">
        <f>'B CAS-CAPS-GS only'!E31</f>
        <v>71</v>
      </c>
      <c r="F31" s="389">
        <f>'B CAS-CAPS-GS only'!F31</f>
        <v>73</v>
      </c>
      <c r="G31" s="303">
        <f t="shared" si="6"/>
        <v>2.4793388429752067E-2</v>
      </c>
      <c r="H31" s="303">
        <f t="shared" si="7"/>
        <v>2.4125042473666328E-2</v>
      </c>
      <c r="I31" s="303">
        <f t="shared" si="8"/>
        <v>2.3918741808650064E-2</v>
      </c>
    </row>
    <row r="32" spans="1:9" x14ac:dyDescent="0.2">
      <c r="A32" s="2" t="s">
        <v>122</v>
      </c>
      <c r="B32" s="741" t="s">
        <v>5</v>
      </c>
      <c r="C32" s="741"/>
      <c r="D32" s="96">
        <f>'B CAS-CAPS-GS only'!D32</f>
        <v>2</v>
      </c>
      <c r="E32" s="96">
        <f>'B CAS-CAPS-GS only'!E32</f>
        <v>46</v>
      </c>
      <c r="F32" s="389">
        <f>'B CAS-CAPS-GS only'!F32</f>
        <v>48</v>
      </c>
      <c r="G32" s="303">
        <f t="shared" si="6"/>
        <v>3.3057851239669421E-3</v>
      </c>
      <c r="H32" s="303">
        <f t="shared" si="7"/>
        <v>1.5630309208290859E-2</v>
      </c>
      <c r="I32" s="303">
        <f t="shared" si="8"/>
        <v>1.5727391874180863E-2</v>
      </c>
    </row>
    <row r="33" spans="1:9" x14ac:dyDescent="0.2">
      <c r="A33" s="2" t="s">
        <v>122</v>
      </c>
      <c r="B33" s="747" t="s">
        <v>104</v>
      </c>
      <c r="C33" s="747"/>
      <c r="D33" s="97">
        <f>SUM(D24:D32)</f>
        <v>605</v>
      </c>
      <c r="E33" s="97">
        <f>SUM(E24:E32)</f>
        <v>2943</v>
      </c>
      <c r="F33" s="390">
        <f>SUM(F24:F32)</f>
        <v>3052</v>
      </c>
      <c r="G33" s="303">
        <f t="shared" si="6"/>
        <v>1</v>
      </c>
      <c r="H33" s="303">
        <f t="shared" si="7"/>
        <v>1</v>
      </c>
      <c r="I33" s="303">
        <f t="shared" si="8"/>
        <v>1</v>
      </c>
    </row>
    <row r="35" spans="1:9" ht="15.75" x14ac:dyDescent="0.25">
      <c r="B35" s="22" t="s">
        <v>105</v>
      </c>
    </row>
    <row r="36" spans="1:9" x14ac:dyDescent="0.2">
      <c r="A36" s="2" t="s">
        <v>123</v>
      </c>
      <c r="B36" s="3" t="s">
        <v>1096</v>
      </c>
      <c r="F36" s="23"/>
    </row>
    <row r="37" spans="1:9" x14ac:dyDescent="0.2">
      <c r="A37" s="2" t="s">
        <v>123</v>
      </c>
      <c r="B37" s="11" t="s">
        <v>106</v>
      </c>
      <c r="C37" s="98">
        <f>SUM('B CAS'!C37,'B CAPS'!C37,'B GS'!C25,'B SEM'!C25)</f>
        <v>3</v>
      </c>
      <c r="F37" s="23"/>
    </row>
    <row r="38" spans="1:9" x14ac:dyDescent="0.2">
      <c r="A38" s="2" t="s">
        <v>123</v>
      </c>
      <c r="B38" s="11" t="s">
        <v>107</v>
      </c>
      <c r="C38" s="98">
        <f>SUM('B CAS'!C38,'B CAPS'!C38,'B GS'!C26,'B SEM'!C26)</f>
        <v>28</v>
      </c>
      <c r="F38" s="23"/>
    </row>
    <row r="39" spans="1:9" x14ac:dyDescent="0.2">
      <c r="A39" s="2" t="s">
        <v>123</v>
      </c>
      <c r="B39" s="11" t="s">
        <v>108</v>
      </c>
      <c r="C39" s="98">
        <f>SUM('B CAS'!C39,'B CAPS'!C39,'B GS'!C27,'B SEM'!C27)</f>
        <v>842</v>
      </c>
      <c r="F39" s="23"/>
    </row>
    <row r="40" spans="1:9" x14ac:dyDescent="0.2">
      <c r="A40" s="2" t="s">
        <v>123</v>
      </c>
      <c r="B40" s="11" t="s">
        <v>705</v>
      </c>
      <c r="C40" s="98">
        <f>SUM('B CAS'!C40,'B CAPS'!C40,'B GS'!C28,'B SEM'!C28)</f>
        <v>65</v>
      </c>
      <c r="F40" s="23"/>
    </row>
    <row r="41" spans="1:9" x14ac:dyDescent="0.2">
      <c r="A41" s="2" t="s">
        <v>123</v>
      </c>
      <c r="B41" s="11" t="s">
        <v>109</v>
      </c>
      <c r="C41" s="98">
        <f>SUM('B CAS'!C41,'B CAPS'!C41,'B GS'!C29,'B SEM'!C29)</f>
        <v>385</v>
      </c>
      <c r="F41" s="23"/>
    </row>
    <row r="42" spans="1:9" x14ac:dyDescent="0.2">
      <c r="A42" s="2" t="s">
        <v>123</v>
      </c>
      <c r="B42" s="11" t="s">
        <v>110</v>
      </c>
      <c r="C42" s="98">
        <f>SUM('B CAS'!C42,'B CAPS'!C42,'B GS'!C30,'B SEM'!C30)</f>
        <v>1</v>
      </c>
      <c r="F42" s="23"/>
    </row>
    <row r="43" spans="1:9" ht="25.5" x14ac:dyDescent="0.2">
      <c r="A43" s="2" t="s">
        <v>123</v>
      </c>
      <c r="B43" s="281" t="s">
        <v>561</v>
      </c>
      <c r="C43" s="98">
        <f>SUM('B CAS'!C43,'B CAPS'!C43,'B GS'!C31,'B SEM'!C31)</f>
        <v>18</v>
      </c>
      <c r="F43" s="23"/>
    </row>
    <row r="44" spans="1:9" ht="25.5" x14ac:dyDescent="0.2">
      <c r="A44" s="2" t="s">
        <v>123</v>
      </c>
      <c r="B44" s="281" t="s">
        <v>562</v>
      </c>
      <c r="C44" s="98">
        <f>SUM('B CAS'!C44,'B CAPS'!C44,'B GS'!C32,'B SEM'!C32)</f>
        <v>22</v>
      </c>
      <c r="F44" s="23"/>
    </row>
    <row r="45" spans="1:9" x14ac:dyDescent="0.2">
      <c r="A45" s="2" t="s">
        <v>123</v>
      </c>
      <c r="B45" s="288" t="s">
        <v>563</v>
      </c>
      <c r="C45" s="98">
        <f>SUM('B CAS'!C45,'B CAPS'!C45,'B GS'!C33,'B SEM'!C33)</f>
        <v>0</v>
      </c>
      <c r="F45" s="23"/>
    </row>
    <row r="47" spans="1:9" ht="15.75" x14ac:dyDescent="0.2">
      <c r="B47" s="24" t="s">
        <v>111</v>
      </c>
      <c r="C47" s="4"/>
      <c r="D47" s="4"/>
      <c r="E47" s="4"/>
      <c r="F47" s="4"/>
    </row>
    <row r="48" spans="1:9" ht="54.75" customHeight="1" x14ac:dyDescent="0.2">
      <c r="B48" s="734" t="s">
        <v>1080</v>
      </c>
      <c r="C48" s="735"/>
      <c r="D48" s="735"/>
      <c r="E48" s="735"/>
      <c r="F48" s="735"/>
    </row>
    <row r="49" spans="1:6" x14ac:dyDescent="0.2">
      <c r="A49" s="7"/>
      <c r="B49" s="4"/>
      <c r="C49" s="4"/>
      <c r="D49" s="4"/>
      <c r="E49" s="4"/>
      <c r="F49" s="4"/>
    </row>
    <row r="50" spans="1:6" x14ac:dyDescent="0.2">
      <c r="B50" s="753" t="s">
        <v>377</v>
      </c>
      <c r="C50" s="754"/>
      <c r="D50" s="25"/>
      <c r="E50" s="25"/>
      <c r="F50" s="25"/>
    </row>
    <row r="51" spans="1:6" x14ac:dyDescent="0.2">
      <c r="A51" s="181"/>
      <c r="B51" s="192"/>
      <c r="C51" s="192"/>
      <c r="D51" s="192"/>
      <c r="E51" s="192"/>
      <c r="F51" s="192"/>
    </row>
    <row r="52" spans="1:6" ht="42.75" customHeight="1" x14ac:dyDescent="0.2">
      <c r="A52" s="181"/>
      <c r="B52" s="734" t="s">
        <v>1117</v>
      </c>
      <c r="C52" s="755"/>
      <c r="D52" s="755"/>
      <c r="E52" s="755"/>
      <c r="F52" s="192"/>
    </row>
    <row r="53" spans="1:6" x14ac:dyDescent="0.2">
      <c r="A53" s="181"/>
      <c r="B53" s="180"/>
      <c r="C53" s="180"/>
      <c r="D53" s="180"/>
      <c r="E53" s="180"/>
      <c r="F53" s="192"/>
    </row>
    <row r="54" spans="1:6" x14ac:dyDescent="0.2">
      <c r="A54" s="181"/>
      <c r="B54" s="194" t="s">
        <v>1105</v>
      </c>
      <c r="C54" s="180"/>
      <c r="D54" s="180"/>
      <c r="E54" s="180"/>
      <c r="F54" s="192"/>
    </row>
    <row r="55" spans="1:6" s="193" customFormat="1" ht="48" customHeight="1" x14ac:dyDescent="0.2">
      <c r="A55" s="1"/>
      <c r="B55" s="734" t="s">
        <v>1106</v>
      </c>
      <c r="C55" s="735"/>
      <c r="D55" s="735"/>
      <c r="E55" s="735"/>
      <c r="F55" s="735"/>
    </row>
    <row r="56" spans="1:6" s="193" customFormat="1" ht="38.25" customHeight="1" x14ac:dyDescent="0.2">
      <c r="A56" s="2" t="s">
        <v>124</v>
      </c>
      <c r="B56" s="756" t="s">
        <v>1107</v>
      </c>
      <c r="C56" s="731"/>
      <c r="D56" s="731"/>
      <c r="E56" s="732"/>
      <c r="F56" s="96">
        <f>'B CAS'!F56</f>
        <v>600</v>
      </c>
    </row>
    <row r="57" spans="1:6" s="193" customFormat="1" ht="65.25" customHeight="1" x14ac:dyDescent="0.2">
      <c r="A57" s="2" t="s">
        <v>125</v>
      </c>
      <c r="B57" s="726" t="s">
        <v>1108</v>
      </c>
      <c r="C57" s="727"/>
      <c r="D57" s="727"/>
      <c r="E57" s="728"/>
      <c r="F57" s="96">
        <f>'B CAS'!F57</f>
        <v>0</v>
      </c>
    </row>
    <row r="58" spans="1:6" s="193" customFormat="1" ht="35.25" customHeight="1" x14ac:dyDescent="0.2">
      <c r="A58" s="2" t="s">
        <v>126</v>
      </c>
      <c r="B58" s="716" t="s">
        <v>1109</v>
      </c>
      <c r="C58" s="724"/>
      <c r="D58" s="724"/>
      <c r="E58" s="725"/>
      <c r="F58" s="96">
        <f>'B CAS'!F58</f>
        <v>600</v>
      </c>
    </row>
    <row r="59" spans="1:6" ht="36" customHeight="1" x14ac:dyDescent="0.2">
      <c r="A59" s="2" t="s">
        <v>127</v>
      </c>
      <c r="B59" s="716" t="s">
        <v>1110</v>
      </c>
      <c r="C59" s="724"/>
      <c r="D59" s="724"/>
      <c r="E59" s="725"/>
      <c r="F59" s="96">
        <f>'B CAS'!F59</f>
        <v>378</v>
      </c>
    </row>
    <row r="60" spans="1:6" ht="35.25" customHeight="1" x14ac:dyDescent="0.2">
      <c r="A60" s="2" t="s">
        <v>128</v>
      </c>
      <c r="B60" s="716" t="s">
        <v>1111</v>
      </c>
      <c r="C60" s="724"/>
      <c r="D60" s="724"/>
      <c r="E60" s="725"/>
      <c r="F60" s="96">
        <f>'B CAS'!F60</f>
        <v>49</v>
      </c>
    </row>
    <row r="61" spans="1:6" ht="38.25" customHeight="1" x14ac:dyDescent="0.2">
      <c r="A61" s="2" t="s">
        <v>129</v>
      </c>
      <c r="B61" s="726" t="s">
        <v>1112</v>
      </c>
      <c r="C61" s="727"/>
      <c r="D61" s="727"/>
      <c r="E61" s="728"/>
      <c r="F61" s="96">
        <f>'B CAS'!F61</f>
        <v>9</v>
      </c>
    </row>
    <row r="62" spans="1:6" ht="26.25" customHeight="1" x14ac:dyDescent="0.2">
      <c r="A62" s="2" t="s">
        <v>130</v>
      </c>
      <c r="B62" s="729" t="s">
        <v>378</v>
      </c>
      <c r="C62" s="724"/>
      <c r="D62" s="724"/>
      <c r="E62" s="725"/>
      <c r="F62" s="96">
        <f>'B CAS'!F62</f>
        <v>436</v>
      </c>
    </row>
    <row r="63" spans="1:6" ht="25.5" customHeight="1" x14ac:dyDescent="0.2">
      <c r="A63" s="2" t="s">
        <v>668</v>
      </c>
      <c r="B63" s="716" t="s">
        <v>1113</v>
      </c>
      <c r="C63" s="724"/>
      <c r="D63" s="724"/>
      <c r="E63" s="725"/>
      <c r="F63" s="636">
        <f>'B CAS'!F63</f>
        <v>0.72666666666666668</v>
      </c>
    </row>
    <row r="64" spans="1:6" ht="27.75" customHeight="1" x14ac:dyDescent="0.2">
      <c r="A64" s="181"/>
      <c r="B64" s="180"/>
      <c r="C64" s="180"/>
      <c r="D64" s="180"/>
      <c r="E64" s="180"/>
      <c r="F64" s="192"/>
    </row>
    <row r="65" spans="1:6" ht="30.75" customHeight="1" x14ac:dyDescent="0.2">
      <c r="A65" s="181"/>
      <c r="B65" s="195" t="s">
        <v>1064</v>
      </c>
      <c r="C65" s="192"/>
      <c r="D65" s="192"/>
      <c r="E65" s="192"/>
      <c r="F65" s="192"/>
    </row>
    <row r="66" spans="1:6" ht="42" customHeight="1" x14ac:dyDescent="0.2">
      <c r="B66" s="755" t="s">
        <v>1065</v>
      </c>
      <c r="C66" s="735"/>
      <c r="D66" s="735"/>
      <c r="E66" s="735"/>
      <c r="F66" s="735"/>
    </row>
    <row r="67" spans="1:6" ht="37.5" customHeight="1" x14ac:dyDescent="0.2">
      <c r="A67" s="2" t="s">
        <v>124</v>
      </c>
      <c r="B67" s="730" t="s">
        <v>1066</v>
      </c>
      <c r="C67" s="731"/>
      <c r="D67" s="731"/>
      <c r="E67" s="732"/>
      <c r="F67" s="96">
        <f>'B CAS'!F67</f>
        <v>571</v>
      </c>
    </row>
    <row r="68" spans="1:6" s="193" customFormat="1" ht="57.75" customHeight="1" x14ac:dyDescent="0.2">
      <c r="A68" s="2" t="s">
        <v>125</v>
      </c>
      <c r="B68" s="733" t="s">
        <v>1067</v>
      </c>
      <c r="C68" s="727"/>
      <c r="D68" s="727"/>
      <c r="E68" s="728"/>
      <c r="F68" s="96">
        <f>'B CAS'!F68</f>
        <v>0</v>
      </c>
    </row>
    <row r="69" spans="1:6" s="193" customFormat="1" ht="31.5" customHeight="1" x14ac:dyDescent="0.2">
      <c r="A69" s="2" t="s">
        <v>126</v>
      </c>
      <c r="B69" s="729" t="s">
        <v>1068</v>
      </c>
      <c r="C69" s="724"/>
      <c r="D69" s="724"/>
      <c r="E69" s="725"/>
      <c r="F69" s="96">
        <f>'B CAS'!F69</f>
        <v>571</v>
      </c>
    </row>
    <row r="70" spans="1:6" ht="39.75" customHeight="1" x14ac:dyDescent="0.2">
      <c r="A70" s="2" t="s">
        <v>127</v>
      </c>
      <c r="B70" s="729" t="s">
        <v>1115</v>
      </c>
      <c r="C70" s="724"/>
      <c r="D70" s="724"/>
      <c r="E70" s="725"/>
      <c r="F70" s="96">
        <f>'B CAS'!F70</f>
        <v>352</v>
      </c>
    </row>
    <row r="71" spans="1:6" ht="27" customHeight="1" x14ac:dyDescent="0.2">
      <c r="A71" s="2" t="s">
        <v>128</v>
      </c>
      <c r="B71" s="729" t="s">
        <v>1116</v>
      </c>
      <c r="C71" s="724"/>
      <c r="D71" s="724"/>
      <c r="E71" s="725"/>
      <c r="F71" s="96">
        <f>'B CAS'!F71</f>
        <v>49</v>
      </c>
    </row>
    <row r="72" spans="1:6" ht="41.25" customHeight="1" x14ac:dyDescent="0.2">
      <c r="A72" s="2" t="s">
        <v>129</v>
      </c>
      <c r="B72" s="733" t="s">
        <v>1070</v>
      </c>
      <c r="C72" s="727"/>
      <c r="D72" s="727"/>
      <c r="E72" s="728"/>
      <c r="F72" s="96">
        <f>'B CAS'!F72</f>
        <v>2</v>
      </c>
    </row>
    <row r="73" spans="1:6" ht="26.25" customHeight="1" x14ac:dyDescent="0.2">
      <c r="A73" s="2" t="s">
        <v>130</v>
      </c>
      <c r="B73" s="729" t="s">
        <v>378</v>
      </c>
      <c r="C73" s="724"/>
      <c r="D73" s="724"/>
      <c r="E73" s="725"/>
      <c r="F73" s="96">
        <f>'B CAS'!F73</f>
        <v>403</v>
      </c>
    </row>
    <row r="74" spans="1:6" ht="25.5" customHeight="1" x14ac:dyDescent="0.2">
      <c r="A74" s="2" t="s">
        <v>668</v>
      </c>
      <c r="B74" s="729" t="s">
        <v>1069</v>
      </c>
      <c r="C74" s="724"/>
      <c r="D74" s="724"/>
      <c r="E74" s="725"/>
      <c r="F74" s="636">
        <f>'B CAS'!F74</f>
        <v>0.70577933450087571</v>
      </c>
    </row>
    <row r="75" spans="1:6" ht="27.75" customHeight="1" x14ac:dyDescent="0.2">
      <c r="F75" s="100"/>
    </row>
    <row r="76" spans="1:6" ht="24.75" customHeight="1" x14ac:dyDescent="0.2"/>
    <row r="77" spans="1:6" x14ac:dyDescent="0.2">
      <c r="B77" s="3" t="s">
        <v>112</v>
      </c>
    </row>
    <row r="78" spans="1:6" ht="78.75" customHeight="1" x14ac:dyDescent="0.2">
      <c r="B78" s="752" t="s">
        <v>1097</v>
      </c>
      <c r="C78" s="713"/>
      <c r="D78" s="713"/>
      <c r="E78" s="713"/>
      <c r="F78" s="713"/>
    </row>
    <row r="79" spans="1:6" ht="59.25" customHeight="1" x14ac:dyDescent="0.2">
      <c r="A79" s="2" t="s">
        <v>379</v>
      </c>
      <c r="B79" s="750" t="s">
        <v>1098</v>
      </c>
      <c r="C79" s="751"/>
      <c r="D79" s="751"/>
      <c r="E79" s="751"/>
      <c r="F79" s="27">
        <f>'B CAS'!F79</f>
        <v>0.83399999999999996</v>
      </c>
    </row>
    <row r="82" ht="65.25" customHeight="1" x14ac:dyDescent="0.2"/>
    <row r="83" ht="51.75" customHeight="1" x14ac:dyDescent="0.2"/>
  </sheetData>
  <mergeCells count="42">
    <mergeCell ref="B79:E79"/>
    <mergeCell ref="B78:F78"/>
    <mergeCell ref="B74:E74"/>
    <mergeCell ref="B50:C50"/>
    <mergeCell ref="B66:F66"/>
    <mergeCell ref="B52:E52"/>
    <mergeCell ref="B55:F55"/>
    <mergeCell ref="B56:E56"/>
    <mergeCell ref="B57:E57"/>
    <mergeCell ref="B58:E58"/>
    <mergeCell ref="B59:E59"/>
    <mergeCell ref="B69:E69"/>
    <mergeCell ref="B71:E71"/>
    <mergeCell ref="B70:E70"/>
    <mergeCell ref="B72:E72"/>
    <mergeCell ref="B73:E73"/>
    <mergeCell ref="A1:F1"/>
    <mergeCell ref="B3:F3"/>
    <mergeCell ref="C4:D4"/>
    <mergeCell ref="E4:F4"/>
    <mergeCell ref="B18:E18"/>
    <mergeCell ref="B67:E67"/>
    <mergeCell ref="B68:E68"/>
    <mergeCell ref="B48:F48"/>
    <mergeCell ref="B20:E20"/>
    <mergeCell ref="B22:F22"/>
    <mergeCell ref="B23:C23"/>
    <mergeCell ref="B24:C24"/>
    <mergeCell ref="B26:C26"/>
    <mergeCell ref="B28:C28"/>
    <mergeCell ref="B25:C25"/>
    <mergeCell ref="B27:C27"/>
    <mergeCell ref="B29:C29"/>
    <mergeCell ref="B30:C30"/>
    <mergeCell ref="B31:C31"/>
    <mergeCell ref="B32:C32"/>
    <mergeCell ref="B33:C33"/>
    <mergeCell ref="B19:E19"/>
    <mergeCell ref="B60:E60"/>
    <mergeCell ref="B61:E61"/>
    <mergeCell ref="B62:E62"/>
    <mergeCell ref="B63:E63"/>
  </mergeCells>
  <phoneticPr fontId="0" type="noConversion"/>
  <hyperlinks>
    <hyperlink ref="J1" location="'B CAS'!A1" display="CAS                                            "/>
    <hyperlink ref="K1" location="'B CAPS'!A1" display="CAPS                                         "/>
    <hyperlink ref="L1" location="'B GS'!A1" display="GS                                             "/>
    <hyperlink ref="M1" location="'B SEM'!A1" display="Seminary                                  "/>
    <hyperlink ref="N1" location="'B CAS-CAPS-GS only'!A1" display="CAS/CAPS/GS (No Seminary)"/>
    <hyperlink ref="H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7"/>
  <sheetViews>
    <sheetView workbookViewId="0">
      <selection sqref="A1:K1"/>
    </sheetView>
  </sheetViews>
  <sheetFormatPr defaultRowHeight="12.75" x14ac:dyDescent="0.2"/>
  <cols>
    <col min="1" max="2" width="3.85546875" customWidth="1"/>
    <col min="3" max="3" width="10.7109375" customWidth="1"/>
    <col min="4" max="11" width="9" customWidth="1"/>
  </cols>
  <sheetData>
    <row r="1" spans="1:20" ht="34.5" thickBot="1" x14ac:dyDescent="0.25">
      <c r="A1" s="947" t="s">
        <v>1039</v>
      </c>
      <c r="B1" s="947"/>
      <c r="C1" s="947"/>
      <c r="D1" s="947"/>
      <c r="E1" s="947"/>
      <c r="F1" s="947"/>
      <c r="G1" s="947"/>
      <c r="H1" s="947"/>
      <c r="I1" s="947"/>
      <c r="J1" s="947"/>
      <c r="K1" s="947"/>
      <c r="L1" s="343" t="s">
        <v>1043</v>
      </c>
      <c r="M1" s="334" t="s">
        <v>1026</v>
      </c>
      <c r="N1" s="335" t="s">
        <v>1006</v>
      </c>
      <c r="O1" s="336" t="s">
        <v>1010</v>
      </c>
      <c r="P1" s="337" t="s">
        <v>1011</v>
      </c>
      <c r="Q1" s="338" t="s">
        <v>1012</v>
      </c>
      <c r="R1" s="333"/>
      <c r="S1" s="342" t="s">
        <v>1042</v>
      </c>
      <c r="T1" s="344" t="s">
        <v>1044</v>
      </c>
    </row>
    <row r="3" spans="1:20" ht="38.25" customHeight="1" x14ac:dyDescent="0.2">
      <c r="A3" s="3" t="s">
        <v>197</v>
      </c>
      <c r="B3" s="928" t="s">
        <v>1089</v>
      </c>
      <c r="C3" s="929"/>
      <c r="D3" s="929"/>
      <c r="E3" s="929"/>
      <c r="F3" s="929"/>
      <c r="G3" s="929"/>
      <c r="H3" s="929"/>
      <c r="I3" s="929"/>
      <c r="J3" s="929"/>
      <c r="K3" s="929"/>
    </row>
    <row r="4" spans="1:20" ht="66" customHeight="1" x14ac:dyDescent="0.2">
      <c r="B4" s="923" t="s">
        <v>809</v>
      </c>
      <c r="C4" s="923"/>
      <c r="D4" s="923"/>
      <c r="E4" s="923"/>
      <c r="F4" s="923"/>
      <c r="G4" s="923"/>
      <c r="H4" s="923"/>
      <c r="I4" s="923"/>
      <c r="J4" s="923"/>
      <c r="K4" s="923"/>
    </row>
    <row r="5" spans="1:20" s="235" customFormat="1" x14ac:dyDescent="0.2">
      <c r="B5" s="236"/>
      <c r="C5" s="237"/>
      <c r="D5" s="234"/>
      <c r="E5" s="234"/>
      <c r="F5" s="234"/>
      <c r="G5" s="234"/>
      <c r="H5" s="234"/>
      <c r="I5" s="238"/>
      <c r="J5" s="236" t="s">
        <v>869</v>
      </c>
      <c r="K5" s="236" t="s">
        <v>870</v>
      </c>
    </row>
    <row r="6" spans="1:20" s="232" customFormat="1" ht="55.5" customHeight="1" x14ac:dyDescent="0.2">
      <c r="B6" s="233"/>
      <c r="C6" s="923" t="s">
        <v>862</v>
      </c>
      <c r="D6" s="923"/>
      <c r="E6" s="923"/>
      <c r="F6" s="923"/>
      <c r="G6" s="923"/>
      <c r="H6" s="923"/>
      <c r="I6" s="923"/>
      <c r="J6" s="239" t="s">
        <v>871</v>
      </c>
      <c r="K6" s="239" t="s">
        <v>872</v>
      </c>
    </row>
    <row r="7" spans="1:20" s="232" customFormat="1" ht="46.5" customHeight="1" x14ac:dyDescent="0.2">
      <c r="B7" s="233"/>
      <c r="C7" s="923" t="s">
        <v>863</v>
      </c>
      <c r="D7" s="923"/>
      <c r="E7" s="923"/>
      <c r="F7" s="923"/>
      <c r="G7" s="923"/>
      <c r="H7" s="923"/>
      <c r="I7" s="923"/>
      <c r="J7" s="239" t="s">
        <v>871</v>
      </c>
      <c r="K7" s="239" t="s">
        <v>470</v>
      </c>
    </row>
    <row r="8" spans="1:20" s="232" customFormat="1" ht="24.75" customHeight="1" x14ac:dyDescent="0.2">
      <c r="B8" s="233"/>
      <c r="C8" s="923" t="s">
        <v>864</v>
      </c>
      <c r="D8" s="923"/>
      <c r="E8" s="923"/>
      <c r="F8" s="923"/>
      <c r="G8" s="923"/>
      <c r="H8" s="923"/>
      <c r="I8" s="923"/>
      <c r="J8" s="239" t="s">
        <v>871</v>
      </c>
      <c r="K8" s="239" t="s">
        <v>873</v>
      </c>
    </row>
    <row r="9" spans="1:20" s="232" customFormat="1" ht="25.5" customHeight="1" x14ac:dyDescent="0.2">
      <c r="B9" s="233"/>
      <c r="C9" s="923" t="s">
        <v>865</v>
      </c>
      <c r="D9" s="923"/>
      <c r="E9" s="923"/>
      <c r="F9" s="923"/>
      <c r="G9" s="923"/>
      <c r="H9" s="923"/>
      <c r="I9" s="923"/>
      <c r="J9" s="239" t="s">
        <v>871</v>
      </c>
      <c r="K9" s="239" t="s">
        <v>871</v>
      </c>
    </row>
    <row r="10" spans="1:20" s="232" customFormat="1" x14ac:dyDescent="0.2">
      <c r="B10" s="233"/>
      <c r="C10" s="923" t="s">
        <v>866</v>
      </c>
      <c r="D10" s="923"/>
      <c r="E10" s="923"/>
      <c r="F10" s="923"/>
      <c r="G10" s="923"/>
      <c r="H10" s="923"/>
      <c r="I10" s="923"/>
      <c r="J10" s="239" t="s">
        <v>873</v>
      </c>
      <c r="K10" s="239" t="s">
        <v>871</v>
      </c>
    </row>
    <row r="11" spans="1:20" s="232" customFormat="1" x14ac:dyDescent="0.2">
      <c r="B11" s="233"/>
      <c r="C11" s="923" t="s">
        <v>867</v>
      </c>
      <c r="D11" s="923"/>
      <c r="E11" s="923"/>
      <c r="F11" s="923"/>
      <c r="G11" s="923"/>
      <c r="H11" s="923"/>
      <c r="I11" s="923"/>
      <c r="J11" s="239" t="s">
        <v>871</v>
      </c>
      <c r="K11" s="239" t="s">
        <v>871</v>
      </c>
    </row>
    <row r="12" spans="1:20" s="232" customFormat="1" x14ac:dyDescent="0.2">
      <c r="B12" s="233"/>
      <c r="C12" s="923" t="s">
        <v>868</v>
      </c>
      <c r="D12" s="923"/>
      <c r="E12" s="923"/>
      <c r="F12" s="923"/>
      <c r="G12" s="923"/>
      <c r="H12" s="923"/>
      <c r="I12" s="923"/>
      <c r="J12" s="239" t="s">
        <v>871</v>
      </c>
      <c r="K12" s="239" t="s">
        <v>873</v>
      </c>
    </row>
    <row r="13" spans="1:20" ht="12.75" customHeight="1" x14ac:dyDescent="0.2">
      <c r="B13" s="165"/>
      <c r="C13" s="165"/>
      <c r="D13" s="165"/>
      <c r="E13" s="165"/>
      <c r="F13" s="165"/>
      <c r="G13" s="165"/>
      <c r="H13" s="165"/>
      <c r="I13" s="165"/>
      <c r="J13" s="165"/>
      <c r="K13" s="165"/>
      <c r="Q13" s="289"/>
    </row>
    <row r="14" spans="1:20" s="240" customFormat="1" ht="25.5" customHeight="1" x14ac:dyDescent="0.2">
      <c r="B14" s="924" t="s">
        <v>874</v>
      </c>
      <c r="C14" s="925"/>
      <c r="D14" s="925"/>
      <c r="E14" s="925"/>
      <c r="F14" s="925"/>
      <c r="G14" s="925"/>
      <c r="H14" s="925"/>
      <c r="I14" s="925"/>
      <c r="J14" s="925"/>
      <c r="K14" s="925"/>
    </row>
    <row r="15" spans="1:20" s="240" customFormat="1" ht="49.5" customHeight="1" x14ac:dyDescent="0.2">
      <c r="B15" s="924" t="s">
        <v>875</v>
      </c>
      <c r="C15" s="925"/>
      <c r="D15" s="925"/>
      <c r="E15" s="925"/>
      <c r="F15" s="925"/>
      <c r="G15" s="925"/>
      <c r="H15" s="925"/>
      <c r="I15" s="925"/>
      <c r="J15" s="925"/>
      <c r="K15" s="925"/>
    </row>
    <row r="16" spans="1:20" ht="25.5" customHeight="1" x14ac:dyDescent="0.2">
      <c r="B16" s="924" t="s">
        <v>828</v>
      </c>
      <c r="C16" s="924"/>
      <c r="D16" s="924"/>
      <c r="E16" s="924"/>
      <c r="F16" s="924"/>
      <c r="G16" s="924"/>
      <c r="H16" s="924"/>
      <c r="I16" s="924"/>
      <c r="J16" s="924"/>
      <c r="K16" s="924"/>
    </row>
    <row r="17" spans="1:11" ht="64.5" customHeight="1" x14ac:dyDescent="0.2">
      <c r="B17" s="924" t="s">
        <v>154</v>
      </c>
      <c r="C17" s="925"/>
      <c r="D17" s="925"/>
      <c r="E17" s="925"/>
      <c r="F17" s="925"/>
      <c r="G17" s="925"/>
      <c r="H17" s="925"/>
      <c r="I17" s="925"/>
      <c r="J17" s="925"/>
      <c r="K17" s="925"/>
    </row>
    <row r="18" spans="1:11" ht="12.75" customHeight="1" x14ac:dyDescent="0.2">
      <c r="B18" s="926" t="s">
        <v>759</v>
      </c>
      <c r="C18" s="927"/>
      <c r="D18" s="927"/>
      <c r="E18" s="927"/>
      <c r="F18" s="927"/>
      <c r="G18" s="927"/>
      <c r="H18" s="927"/>
      <c r="I18" s="927"/>
      <c r="J18" s="927"/>
      <c r="K18" s="927"/>
    </row>
    <row r="19" spans="1:11" ht="12.75" customHeight="1" x14ac:dyDescent="0.2">
      <c r="B19" s="927"/>
      <c r="C19" s="927"/>
      <c r="D19" s="927"/>
      <c r="E19" s="927"/>
      <c r="F19" s="927"/>
      <c r="G19" s="927"/>
      <c r="H19" s="927"/>
      <c r="I19" s="927"/>
      <c r="J19" s="927"/>
      <c r="K19" s="927"/>
    </row>
    <row r="20" spans="1:11" x14ac:dyDescent="0.2">
      <c r="C20" s="145"/>
      <c r="D20" s="145"/>
      <c r="E20" s="145"/>
      <c r="F20" s="145"/>
      <c r="G20" s="145"/>
      <c r="H20" s="145"/>
      <c r="I20" s="145"/>
      <c r="J20" s="145"/>
      <c r="K20" s="145"/>
    </row>
    <row r="21" spans="1:11" x14ac:dyDescent="0.2">
      <c r="A21" s="3" t="s">
        <v>197</v>
      </c>
      <c r="B21" s="913"/>
      <c r="C21" s="914"/>
      <c r="D21" s="914"/>
      <c r="E21" s="914"/>
      <c r="F21" s="914"/>
      <c r="G21" s="914"/>
      <c r="H21" s="915"/>
      <c r="I21" s="160" t="s">
        <v>169</v>
      </c>
      <c r="J21" s="160" t="s">
        <v>170</v>
      </c>
      <c r="K21" s="160" t="s">
        <v>278</v>
      </c>
    </row>
    <row r="22" spans="1:11" x14ac:dyDescent="0.2">
      <c r="A22" s="3" t="s">
        <v>197</v>
      </c>
      <c r="B22" s="161" t="s">
        <v>171</v>
      </c>
      <c r="C22" s="724" t="s">
        <v>172</v>
      </c>
      <c r="D22" s="724"/>
      <c r="E22" s="724"/>
      <c r="F22" s="724"/>
      <c r="G22" s="724"/>
      <c r="H22" s="725"/>
      <c r="I22" s="98">
        <v>15</v>
      </c>
      <c r="J22" s="98">
        <v>54</v>
      </c>
      <c r="K22" s="98">
        <f>SUM(I22:J22)</f>
        <v>69</v>
      </c>
    </row>
    <row r="23" spans="1:11" x14ac:dyDescent="0.2">
      <c r="A23" s="3" t="s">
        <v>197</v>
      </c>
      <c r="B23" s="161" t="s">
        <v>173</v>
      </c>
      <c r="C23" s="724" t="s">
        <v>174</v>
      </c>
      <c r="D23" s="724"/>
      <c r="E23" s="724"/>
      <c r="F23" s="724"/>
      <c r="G23" s="724"/>
      <c r="H23" s="725"/>
      <c r="I23" s="98">
        <v>2</v>
      </c>
      <c r="J23" s="98">
        <v>4</v>
      </c>
      <c r="K23" s="98">
        <f t="shared" ref="K23:K31" si="0">SUM(I23:J23)</f>
        <v>6</v>
      </c>
    </row>
    <row r="24" spans="1:11" x14ac:dyDescent="0.2">
      <c r="A24" s="3" t="s">
        <v>197</v>
      </c>
      <c r="B24" s="161" t="s">
        <v>175</v>
      </c>
      <c r="C24" s="724" t="s">
        <v>176</v>
      </c>
      <c r="D24" s="724"/>
      <c r="E24" s="724"/>
      <c r="F24" s="724"/>
      <c r="G24" s="724"/>
      <c r="H24" s="725"/>
      <c r="I24" s="98">
        <v>3</v>
      </c>
      <c r="J24" s="98">
        <v>27</v>
      </c>
      <c r="K24" s="98">
        <f t="shared" si="0"/>
        <v>30</v>
      </c>
    </row>
    <row r="25" spans="1:11" x14ac:dyDescent="0.2">
      <c r="A25" s="3" t="s">
        <v>197</v>
      </c>
      <c r="B25" s="161" t="s">
        <v>177</v>
      </c>
      <c r="C25" s="724" t="s">
        <v>178</v>
      </c>
      <c r="D25" s="724"/>
      <c r="E25" s="724"/>
      <c r="F25" s="724"/>
      <c r="G25" s="724"/>
      <c r="H25" s="725"/>
      <c r="I25" s="98">
        <v>12</v>
      </c>
      <c r="J25" s="98">
        <v>27</v>
      </c>
      <c r="K25" s="98">
        <f t="shared" si="0"/>
        <v>39</v>
      </c>
    </row>
    <row r="26" spans="1:11" ht="14.25" customHeight="1" x14ac:dyDescent="0.2">
      <c r="A26" s="3" t="s">
        <v>197</v>
      </c>
      <c r="B26" s="161" t="s">
        <v>179</v>
      </c>
      <c r="C26" s="724" t="s">
        <v>180</v>
      </c>
      <c r="D26" s="724"/>
      <c r="E26" s="724"/>
      <c r="F26" s="724"/>
      <c r="G26" s="724"/>
      <c r="H26" s="725"/>
      <c r="I26" s="98">
        <v>0</v>
      </c>
      <c r="J26" s="98">
        <v>0</v>
      </c>
      <c r="K26" s="98">
        <f t="shared" si="0"/>
        <v>0</v>
      </c>
    </row>
    <row r="27" spans="1:11" ht="25.5" customHeight="1" x14ac:dyDescent="0.2">
      <c r="A27" s="3" t="s">
        <v>197</v>
      </c>
      <c r="B27" s="162" t="s">
        <v>181</v>
      </c>
      <c r="C27" s="904" t="s">
        <v>155</v>
      </c>
      <c r="D27" s="904"/>
      <c r="E27" s="904"/>
      <c r="F27" s="904"/>
      <c r="G27" s="904"/>
      <c r="H27" s="905"/>
      <c r="I27" s="98">
        <v>13</v>
      </c>
      <c r="J27" s="98">
        <v>32</v>
      </c>
      <c r="K27" s="98">
        <f t="shared" si="0"/>
        <v>45</v>
      </c>
    </row>
    <row r="28" spans="1:11" ht="26.25" customHeight="1" x14ac:dyDescent="0.2">
      <c r="A28" s="3" t="s">
        <v>197</v>
      </c>
      <c r="B28" s="162" t="s">
        <v>182</v>
      </c>
      <c r="C28" s="724" t="s">
        <v>183</v>
      </c>
      <c r="D28" s="724"/>
      <c r="E28" s="724"/>
      <c r="F28" s="724"/>
      <c r="G28" s="724"/>
      <c r="H28" s="725"/>
      <c r="I28" s="98">
        <v>2</v>
      </c>
      <c r="J28" s="98">
        <v>21</v>
      </c>
      <c r="K28" s="98">
        <f t="shared" si="0"/>
        <v>23</v>
      </c>
    </row>
    <row r="29" spans="1:11" x14ac:dyDescent="0.2">
      <c r="A29" s="3" t="s">
        <v>197</v>
      </c>
      <c r="B29" s="161" t="s">
        <v>184</v>
      </c>
      <c r="C29" s="724" t="s">
        <v>185</v>
      </c>
      <c r="D29" s="724"/>
      <c r="E29" s="724"/>
      <c r="F29" s="724"/>
      <c r="G29" s="724"/>
      <c r="H29" s="725"/>
      <c r="I29" s="98">
        <v>0</v>
      </c>
      <c r="J29" s="98">
        <v>1</v>
      </c>
      <c r="K29" s="98">
        <f t="shared" si="0"/>
        <v>1</v>
      </c>
    </row>
    <row r="30" spans="1:11" ht="25.5" customHeight="1" x14ac:dyDescent="0.2">
      <c r="A30" s="3" t="s">
        <v>197</v>
      </c>
      <c r="B30" s="161" t="s">
        <v>186</v>
      </c>
      <c r="C30" s="724" t="s">
        <v>404</v>
      </c>
      <c r="D30" s="724"/>
      <c r="E30" s="724"/>
      <c r="F30" s="724"/>
      <c r="G30" s="724"/>
      <c r="H30" s="725"/>
      <c r="I30" s="98">
        <v>0</v>
      </c>
      <c r="J30" s="98">
        <v>0</v>
      </c>
      <c r="K30" s="98">
        <f t="shared" si="0"/>
        <v>0</v>
      </c>
    </row>
    <row r="31" spans="1:11" ht="25.5" customHeight="1" x14ac:dyDescent="0.2">
      <c r="A31" s="3" t="s">
        <v>197</v>
      </c>
      <c r="B31" s="221" t="s">
        <v>216</v>
      </c>
      <c r="C31" s="776" t="s">
        <v>876</v>
      </c>
      <c r="D31" s="776"/>
      <c r="E31" s="776"/>
      <c r="F31" s="776"/>
      <c r="G31" s="776"/>
      <c r="H31" s="776"/>
      <c r="I31" s="98">
        <v>15</v>
      </c>
      <c r="J31" s="98">
        <v>54</v>
      </c>
      <c r="K31" s="98">
        <f t="shared" si="0"/>
        <v>69</v>
      </c>
    </row>
    <row r="33" spans="1:11" x14ac:dyDescent="0.2">
      <c r="A33" s="3" t="s">
        <v>198</v>
      </c>
      <c r="B33" s="932" t="s">
        <v>200</v>
      </c>
      <c r="C33" s="779"/>
      <c r="D33" s="779"/>
      <c r="E33" s="779"/>
      <c r="F33" s="779"/>
      <c r="G33" s="779"/>
      <c r="H33" s="779"/>
      <c r="I33" s="779"/>
      <c r="J33" s="779"/>
      <c r="K33" s="779"/>
    </row>
    <row r="34" spans="1:11" ht="64.5" customHeight="1" x14ac:dyDescent="0.2">
      <c r="B34" s="713" t="s">
        <v>1090</v>
      </c>
      <c r="C34" s="713"/>
      <c r="D34" s="713"/>
      <c r="E34" s="713"/>
      <c r="F34" s="713"/>
      <c r="G34" s="713"/>
      <c r="H34" s="713"/>
      <c r="I34" s="713"/>
      <c r="J34" s="713"/>
      <c r="K34" s="713"/>
    </row>
    <row r="35" spans="1:11" x14ac:dyDescent="0.2">
      <c r="B35" s="7"/>
      <c r="C35" s="7"/>
      <c r="D35" s="7"/>
      <c r="E35" s="7"/>
      <c r="F35" s="7"/>
      <c r="G35" s="7"/>
      <c r="H35" s="7"/>
      <c r="I35" s="7"/>
      <c r="J35" s="7"/>
      <c r="K35" s="7"/>
    </row>
    <row r="36" spans="1:11" s="209" customFormat="1" x14ac:dyDescent="0.2">
      <c r="A36" s="85" t="s">
        <v>198</v>
      </c>
      <c r="B36" s="934" t="s">
        <v>1091</v>
      </c>
      <c r="C36" s="934"/>
      <c r="D36" s="934"/>
      <c r="E36" s="934"/>
      <c r="F36" s="934"/>
      <c r="G36" s="222"/>
      <c r="H36" s="223" t="s">
        <v>217</v>
      </c>
      <c r="I36" s="241" t="s">
        <v>877</v>
      </c>
      <c r="J36" s="242"/>
      <c r="K36" s="241" t="s">
        <v>878</v>
      </c>
    </row>
    <row r="37" spans="1:11" s="209" customFormat="1" x14ac:dyDescent="0.2">
      <c r="I37" s="243" t="s">
        <v>879</v>
      </c>
      <c r="J37" s="242"/>
      <c r="K37" s="241" t="s">
        <v>218</v>
      </c>
    </row>
  </sheetData>
  <mergeCells count="30">
    <mergeCell ref="B33:K33"/>
    <mergeCell ref="B34:K34"/>
    <mergeCell ref="B36:F36"/>
    <mergeCell ref="C28:H28"/>
    <mergeCell ref="B16:K16"/>
    <mergeCell ref="B17:K17"/>
    <mergeCell ref="B18:K18"/>
    <mergeCell ref="B19:K19"/>
    <mergeCell ref="B21:H21"/>
    <mergeCell ref="C22:H22"/>
    <mergeCell ref="C23:H23"/>
    <mergeCell ref="C24:H24"/>
    <mergeCell ref="C25:H25"/>
    <mergeCell ref="C26:H26"/>
    <mergeCell ref="C27:H27"/>
    <mergeCell ref="C29:H29"/>
    <mergeCell ref="C30:H30"/>
    <mergeCell ref="C31:H31"/>
    <mergeCell ref="B15:K15"/>
    <mergeCell ref="A1:K1"/>
    <mergeCell ref="B3:K3"/>
    <mergeCell ref="B4:K4"/>
    <mergeCell ref="C6:I6"/>
    <mergeCell ref="C7:I7"/>
    <mergeCell ref="C8:I8"/>
    <mergeCell ref="C9:I9"/>
    <mergeCell ref="C10:I10"/>
    <mergeCell ref="C11:I11"/>
    <mergeCell ref="C12:I12"/>
    <mergeCell ref="B14:K14"/>
  </mergeCells>
  <hyperlinks>
    <hyperlink ref="N1" location="I!A1" display="Integrated / Survey Version"/>
    <hyperlink ref="O1" location="'I CAS'!A1" display="CAS                                            "/>
    <hyperlink ref="P1" location="'I CAPS'!A1" display="CAPS                                         "/>
    <hyperlink ref="Q1" location="'I GS'!A1" display="GS                                             "/>
    <hyperlink ref="M1" location="'Table of Contents'!A1" display="Table of Contents"/>
    <hyperlink ref="S1" location="'I CAS-CAPS-GS only'!A1" display="CAS/CAPS/GS (No Seminary)"/>
  </hyperlinks>
  <pageMargins left="0.75" right="0.75" top="1" bottom="1" header="0.5" footer="0.5"/>
  <pageSetup orientation="portrait" r:id="rId1"/>
  <headerFooter alignWithMargins="0">
    <oddHeader>&amp;CCommon Data Set 2010-11</oddHeader>
    <oddFooter>&amp;A&amp;RPage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53"/>
  <sheetViews>
    <sheetView topLeftCell="A16" workbookViewId="0">
      <selection activeCell="E53" sqref="E53"/>
    </sheetView>
  </sheetViews>
  <sheetFormatPr defaultRowHeight="12.75" x14ac:dyDescent="0.2"/>
  <cols>
    <col min="1" max="2" width="3.85546875" customWidth="1"/>
    <col min="3" max="3" width="10.7109375" customWidth="1"/>
    <col min="4" max="11" width="9" customWidth="1"/>
  </cols>
  <sheetData>
    <row r="1" spans="1:20" ht="34.5" thickBot="1" x14ac:dyDescent="0.25">
      <c r="A1" s="948" t="s">
        <v>1040</v>
      </c>
      <c r="B1" s="948"/>
      <c r="C1" s="948"/>
      <c r="D1" s="948"/>
      <c r="E1" s="948"/>
      <c r="F1" s="948"/>
      <c r="G1" s="948"/>
      <c r="H1" s="948"/>
      <c r="I1" s="948"/>
      <c r="J1" s="948"/>
      <c r="K1" s="948"/>
      <c r="L1" s="343" t="s">
        <v>1043</v>
      </c>
      <c r="M1" s="334" t="s">
        <v>1026</v>
      </c>
      <c r="N1" s="335" t="s">
        <v>1006</v>
      </c>
      <c r="O1" s="336" t="s">
        <v>1010</v>
      </c>
      <c r="P1" s="337" t="s">
        <v>1011</v>
      </c>
      <c r="Q1" s="338" t="s">
        <v>1012</v>
      </c>
      <c r="R1" s="339" t="s">
        <v>1013</v>
      </c>
      <c r="S1" s="333"/>
      <c r="T1" s="344" t="s">
        <v>1044</v>
      </c>
    </row>
    <row r="3" spans="1:20" ht="38.25" customHeight="1" x14ac:dyDescent="0.2">
      <c r="A3" s="3" t="s">
        <v>197</v>
      </c>
      <c r="B3" s="928" t="s">
        <v>1089</v>
      </c>
      <c r="C3" s="929"/>
      <c r="D3" s="929"/>
      <c r="E3" s="929"/>
      <c r="F3" s="929"/>
      <c r="G3" s="929"/>
      <c r="H3" s="929"/>
      <c r="I3" s="929"/>
      <c r="J3" s="929"/>
      <c r="K3" s="929"/>
    </row>
    <row r="4" spans="1:20" ht="66" customHeight="1" x14ac:dyDescent="0.2">
      <c r="B4" s="923" t="s">
        <v>809</v>
      </c>
      <c r="C4" s="923"/>
      <c r="D4" s="923"/>
      <c r="E4" s="923"/>
      <c r="F4" s="923"/>
      <c r="G4" s="923"/>
      <c r="H4" s="923"/>
      <c r="I4" s="923"/>
      <c r="J4" s="923"/>
      <c r="K4" s="923"/>
    </row>
    <row r="5" spans="1:20" s="235" customFormat="1" x14ac:dyDescent="0.2">
      <c r="B5" s="236"/>
      <c r="C5" s="237"/>
      <c r="D5" s="234"/>
      <c r="E5" s="234"/>
      <c r="F5" s="234"/>
      <c r="G5" s="234"/>
      <c r="H5" s="234"/>
      <c r="I5" s="238"/>
      <c r="J5" s="236" t="s">
        <v>869</v>
      </c>
      <c r="K5" s="236" t="s">
        <v>870</v>
      </c>
    </row>
    <row r="6" spans="1:20" s="232" customFormat="1" ht="55.5" customHeight="1" x14ac:dyDescent="0.2">
      <c r="B6" s="233"/>
      <c r="C6" s="923" t="s">
        <v>862</v>
      </c>
      <c r="D6" s="923"/>
      <c r="E6" s="923"/>
      <c r="F6" s="923"/>
      <c r="G6" s="923"/>
      <c r="H6" s="923"/>
      <c r="I6" s="923"/>
      <c r="J6" s="239" t="s">
        <v>871</v>
      </c>
      <c r="K6" s="239" t="s">
        <v>872</v>
      </c>
    </row>
    <row r="7" spans="1:20" s="232" customFormat="1" ht="46.5" customHeight="1" x14ac:dyDescent="0.2">
      <c r="B7" s="233"/>
      <c r="C7" s="923" t="s">
        <v>863</v>
      </c>
      <c r="D7" s="923"/>
      <c r="E7" s="923"/>
      <c r="F7" s="923"/>
      <c r="G7" s="923"/>
      <c r="H7" s="923"/>
      <c r="I7" s="923"/>
      <c r="J7" s="239" t="s">
        <v>871</v>
      </c>
      <c r="K7" s="239" t="s">
        <v>470</v>
      </c>
    </row>
    <row r="8" spans="1:20" s="232" customFormat="1" ht="24.75" customHeight="1" x14ac:dyDescent="0.2">
      <c r="B8" s="233"/>
      <c r="C8" s="923" t="s">
        <v>864</v>
      </c>
      <c r="D8" s="923"/>
      <c r="E8" s="923"/>
      <c r="F8" s="923"/>
      <c r="G8" s="923"/>
      <c r="H8" s="923"/>
      <c r="I8" s="923"/>
      <c r="J8" s="239" t="s">
        <v>871</v>
      </c>
      <c r="K8" s="239" t="s">
        <v>873</v>
      </c>
    </row>
    <row r="9" spans="1:20" s="232" customFormat="1" ht="25.5" customHeight="1" x14ac:dyDescent="0.2">
      <c r="B9" s="233"/>
      <c r="C9" s="923" t="s">
        <v>865</v>
      </c>
      <c r="D9" s="923"/>
      <c r="E9" s="923"/>
      <c r="F9" s="923"/>
      <c r="G9" s="923"/>
      <c r="H9" s="923"/>
      <c r="I9" s="923"/>
      <c r="J9" s="239" t="s">
        <v>871</v>
      </c>
      <c r="K9" s="239" t="s">
        <v>871</v>
      </c>
    </row>
    <row r="10" spans="1:20" s="232" customFormat="1" x14ac:dyDescent="0.2">
      <c r="B10" s="233"/>
      <c r="C10" s="923" t="s">
        <v>866</v>
      </c>
      <c r="D10" s="923"/>
      <c r="E10" s="923"/>
      <c r="F10" s="923"/>
      <c r="G10" s="923"/>
      <c r="H10" s="923"/>
      <c r="I10" s="923"/>
      <c r="J10" s="239" t="s">
        <v>873</v>
      </c>
      <c r="K10" s="239" t="s">
        <v>871</v>
      </c>
    </row>
    <row r="11" spans="1:20" s="232" customFormat="1" x14ac:dyDescent="0.2">
      <c r="B11" s="233"/>
      <c r="C11" s="923" t="s">
        <v>867</v>
      </c>
      <c r="D11" s="923"/>
      <c r="E11" s="923"/>
      <c r="F11" s="923"/>
      <c r="G11" s="923"/>
      <c r="H11" s="923"/>
      <c r="I11" s="923"/>
      <c r="J11" s="239" t="s">
        <v>871</v>
      </c>
      <c r="K11" s="239" t="s">
        <v>871</v>
      </c>
    </row>
    <row r="12" spans="1:20" s="232" customFormat="1" x14ac:dyDescent="0.2">
      <c r="B12" s="233"/>
      <c r="C12" s="923" t="s">
        <v>868</v>
      </c>
      <c r="D12" s="923"/>
      <c r="E12" s="923"/>
      <c r="F12" s="923"/>
      <c r="G12" s="923"/>
      <c r="H12" s="923"/>
      <c r="I12" s="923"/>
      <c r="J12" s="239" t="s">
        <v>871</v>
      </c>
      <c r="K12" s="239" t="s">
        <v>873</v>
      </c>
    </row>
    <row r="13" spans="1:20" ht="12.75" customHeight="1" x14ac:dyDescent="0.2">
      <c r="B13" s="165"/>
      <c r="C13" s="165"/>
      <c r="D13" s="165"/>
      <c r="E13" s="165"/>
      <c r="F13" s="165"/>
      <c r="G13" s="165"/>
      <c r="H13" s="165"/>
      <c r="I13" s="165"/>
      <c r="J13" s="165"/>
      <c r="K13" s="165"/>
      <c r="Q13" s="289"/>
    </row>
    <row r="14" spans="1:20" s="240" customFormat="1" ht="25.5" customHeight="1" x14ac:dyDescent="0.2">
      <c r="B14" s="924" t="s">
        <v>874</v>
      </c>
      <c r="C14" s="925"/>
      <c r="D14" s="925"/>
      <c r="E14" s="925"/>
      <c r="F14" s="925"/>
      <c r="G14" s="925"/>
      <c r="H14" s="925"/>
      <c r="I14" s="925"/>
      <c r="J14" s="925"/>
      <c r="K14" s="925"/>
    </row>
    <row r="15" spans="1:20" s="240" customFormat="1" ht="49.5" customHeight="1" x14ac:dyDescent="0.2">
      <c r="B15" s="924" t="s">
        <v>875</v>
      </c>
      <c r="C15" s="925"/>
      <c r="D15" s="925"/>
      <c r="E15" s="925"/>
      <c r="F15" s="925"/>
      <c r="G15" s="925"/>
      <c r="H15" s="925"/>
      <c r="I15" s="925"/>
      <c r="J15" s="925"/>
      <c r="K15" s="925"/>
    </row>
    <row r="16" spans="1:20" ht="25.5" customHeight="1" x14ac:dyDescent="0.2">
      <c r="B16" s="924" t="s">
        <v>828</v>
      </c>
      <c r="C16" s="924"/>
      <c r="D16" s="924"/>
      <c r="E16" s="924"/>
      <c r="F16" s="924"/>
      <c r="G16" s="924"/>
      <c r="H16" s="924"/>
      <c r="I16" s="924"/>
      <c r="J16" s="924"/>
      <c r="K16" s="924"/>
    </row>
    <row r="17" spans="1:11" ht="64.5" customHeight="1" x14ac:dyDescent="0.2">
      <c r="B17" s="924" t="s">
        <v>154</v>
      </c>
      <c r="C17" s="925"/>
      <c r="D17" s="925"/>
      <c r="E17" s="925"/>
      <c r="F17" s="925"/>
      <c r="G17" s="925"/>
      <c r="H17" s="925"/>
      <c r="I17" s="925"/>
      <c r="J17" s="925"/>
      <c r="K17" s="925"/>
    </row>
    <row r="18" spans="1:11" ht="12.75" customHeight="1" x14ac:dyDescent="0.2">
      <c r="B18" s="926" t="s">
        <v>759</v>
      </c>
      <c r="C18" s="927"/>
      <c r="D18" s="927"/>
      <c r="E18" s="927"/>
      <c r="F18" s="927"/>
      <c r="G18" s="927"/>
      <c r="H18" s="927"/>
      <c r="I18" s="927"/>
      <c r="J18" s="927"/>
      <c r="K18" s="927"/>
    </row>
    <row r="19" spans="1:11" ht="12.75" customHeight="1" x14ac:dyDescent="0.2">
      <c r="B19" s="927"/>
      <c r="C19" s="927"/>
      <c r="D19" s="927"/>
      <c r="E19" s="927"/>
      <c r="F19" s="927"/>
      <c r="G19" s="927"/>
      <c r="H19" s="927"/>
      <c r="I19" s="927"/>
      <c r="J19" s="927"/>
      <c r="K19" s="927"/>
    </row>
    <row r="20" spans="1:11" x14ac:dyDescent="0.2">
      <c r="C20" s="145"/>
      <c r="D20" s="145"/>
      <c r="E20" s="145"/>
      <c r="F20" s="145"/>
      <c r="G20" s="145"/>
      <c r="H20" s="145"/>
      <c r="I20" s="145"/>
      <c r="J20" s="145"/>
      <c r="K20" s="145"/>
    </row>
    <row r="21" spans="1:11" x14ac:dyDescent="0.2">
      <c r="A21" s="3" t="s">
        <v>197</v>
      </c>
      <c r="B21" s="913"/>
      <c r="C21" s="914"/>
      <c r="D21" s="914"/>
      <c r="E21" s="914"/>
      <c r="F21" s="914"/>
      <c r="G21" s="914"/>
      <c r="H21" s="915"/>
      <c r="I21" s="160" t="s">
        <v>169</v>
      </c>
      <c r="J21" s="160" t="s">
        <v>170</v>
      </c>
      <c r="K21" s="160" t="s">
        <v>278</v>
      </c>
    </row>
    <row r="22" spans="1:11" x14ac:dyDescent="0.2">
      <c r="A22" s="3" t="s">
        <v>197</v>
      </c>
      <c r="B22" s="161" t="s">
        <v>171</v>
      </c>
      <c r="C22" s="724" t="s">
        <v>172</v>
      </c>
      <c r="D22" s="724"/>
      <c r="E22" s="724"/>
      <c r="F22" s="724"/>
      <c r="G22" s="724"/>
      <c r="H22" s="725"/>
      <c r="I22" s="98">
        <f>SUM('I CAS'!I22,'I CAPS'!I22,'I GS'!I22)</f>
        <v>196</v>
      </c>
      <c r="J22" s="98">
        <f>SUM('I CAS'!J22,'I CAPS'!J22,'I GS'!J22)</f>
        <v>239</v>
      </c>
      <c r="K22" s="98">
        <f>SUM('I CAS'!K22,'I CAPS'!K22,'I GS'!K22)</f>
        <v>435</v>
      </c>
    </row>
    <row r="23" spans="1:11" x14ac:dyDescent="0.2">
      <c r="A23" s="3" t="s">
        <v>197</v>
      </c>
      <c r="B23" s="161" t="s">
        <v>173</v>
      </c>
      <c r="C23" s="724" t="s">
        <v>174</v>
      </c>
      <c r="D23" s="724"/>
      <c r="E23" s="724"/>
      <c r="F23" s="724"/>
      <c r="G23" s="724"/>
      <c r="H23" s="725"/>
      <c r="I23" s="98">
        <f>SUM('I CAS'!I23,'I CAPS'!I23,'I GS'!I23)</f>
        <v>13</v>
      </c>
      <c r="J23" s="98">
        <f>SUM('I CAS'!J23,'I CAPS'!J23,'I GS'!J23)</f>
        <v>8</v>
      </c>
      <c r="K23" s="98">
        <f>SUM('I CAS'!K23,'I CAPS'!K23,'I GS'!K23)</f>
        <v>21</v>
      </c>
    </row>
    <row r="24" spans="1:11" x14ac:dyDescent="0.2">
      <c r="A24" s="3" t="s">
        <v>197</v>
      </c>
      <c r="B24" s="161" t="s">
        <v>175</v>
      </c>
      <c r="C24" s="724" t="s">
        <v>176</v>
      </c>
      <c r="D24" s="724"/>
      <c r="E24" s="724"/>
      <c r="F24" s="724"/>
      <c r="G24" s="724"/>
      <c r="H24" s="725"/>
      <c r="I24" s="98">
        <f>SUM('I CAS'!I24,'I CAPS'!I24,'I GS'!I24)</f>
        <v>89</v>
      </c>
      <c r="J24" s="98">
        <f>SUM('I CAS'!J24,'I CAPS'!J24,'I GS'!J24)</f>
        <v>131</v>
      </c>
      <c r="K24" s="98">
        <f>SUM('I CAS'!K24,'I CAPS'!K24,'I GS'!K24)</f>
        <v>220</v>
      </c>
    </row>
    <row r="25" spans="1:11" x14ac:dyDescent="0.2">
      <c r="A25" s="3" t="s">
        <v>197</v>
      </c>
      <c r="B25" s="161" t="s">
        <v>177</v>
      </c>
      <c r="C25" s="724" t="s">
        <v>178</v>
      </c>
      <c r="D25" s="724"/>
      <c r="E25" s="724"/>
      <c r="F25" s="724"/>
      <c r="G25" s="724"/>
      <c r="H25" s="725"/>
      <c r="I25" s="98">
        <f>SUM('I CAS'!I25,'I CAPS'!I25,'I GS'!I25)</f>
        <v>107</v>
      </c>
      <c r="J25" s="98">
        <f>SUM('I CAS'!J25,'I CAPS'!J25,'I GS'!J25)</f>
        <v>108</v>
      </c>
      <c r="K25" s="98">
        <f>SUM('I CAS'!K25,'I CAPS'!K25,'I GS'!K25)</f>
        <v>215</v>
      </c>
    </row>
    <row r="26" spans="1:11" ht="14.25" customHeight="1" x14ac:dyDescent="0.2">
      <c r="A26" s="3" t="s">
        <v>197</v>
      </c>
      <c r="B26" s="161" t="s">
        <v>179</v>
      </c>
      <c r="C26" s="724" t="s">
        <v>180</v>
      </c>
      <c r="D26" s="724"/>
      <c r="E26" s="724"/>
      <c r="F26" s="724"/>
      <c r="G26" s="724"/>
      <c r="H26" s="725"/>
      <c r="I26" s="98">
        <f>SUM('I CAS'!I26,'I CAPS'!I26,'I GS'!I26)</f>
        <v>3</v>
      </c>
      <c r="J26" s="98">
        <f>SUM('I CAS'!J26,'I CAPS'!J26,'I GS'!J26)</f>
        <v>1</v>
      </c>
      <c r="K26" s="98">
        <f>SUM('I CAS'!K26,'I CAPS'!K26,'I GS'!K26)</f>
        <v>4</v>
      </c>
    </row>
    <row r="27" spans="1:11" ht="25.5" customHeight="1" x14ac:dyDescent="0.2">
      <c r="A27" s="3" t="s">
        <v>197</v>
      </c>
      <c r="B27" s="162" t="s">
        <v>181</v>
      </c>
      <c r="C27" s="904" t="s">
        <v>155</v>
      </c>
      <c r="D27" s="904"/>
      <c r="E27" s="904"/>
      <c r="F27" s="904"/>
      <c r="G27" s="904"/>
      <c r="H27" s="905"/>
      <c r="I27" s="98">
        <f>SUM('I CAS'!I27,'I CAPS'!I27,'I GS'!I27)</f>
        <v>152</v>
      </c>
      <c r="J27" s="98">
        <f>SUM('I CAS'!J27,'I CAPS'!J27,'I GS'!J27)</f>
        <v>71</v>
      </c>
      <c r="K27" s="98">
        <f>SUM('I CAS'!K27,'I CAPS'!K27,'I GS'!K27)</f>
        <v>223</v>
      </c>
    </row>
    <row r="28" spans="1:11" ht="26.25" customHeight="1" x14ac:dyDescent="0.2">
      <c r="A28" s="3" t="s">
        <v>197</v>
      </c>
      <c r="B28" s="162" t="s">
        <v>182</v>
      </c>
      <c r="C28" s="724" t="s">
        <v>183</v>
      </c>
      <c r="D28" s="724"/>
      <c r="E28" s="724"/>
      <c r="F28" s="724"/>
      <c r="G28" s="724"/>
      <c r="H28" s="725"/>
      <c r="I28" s="98">
        <f>SUM('I CAS'!I28,'I CAPS'!I28,'I GS'!I28)</f>
        <v>43</v>
      </c>
      <c r="J28" s="98">
        <f>SUM('I CAS'!J28,'I CAPS'!J28,'I GS'!J28)</f>
        <v>151</v>
      </c>
      <c r="K28" s="98">
        <f>SUM('I CAS'!K28,'I CAPS'!K28,'I GS'!K28)</f>
        <v>194</v>
      </c>
    </row>
    <row r="29" spans="1:11" x14ac:dyDescent="0.2">
      <c r="A29" s="3" t="s">
        <v>197</v>
      </c>
      <c r="B29" s="161" t="s">
        <v>184</v>
      </c>
      <c r="C29" s="724" t="s">
        <v>185</v>
      </c>
      <c r="D29" s="724"/>
      <c r="E29" s="724"/>
      <c r="F29" s="724"/>
      <c r="G29" s="724"/>
      <c r="H29" s="725"/>
      <c r="I29" s="98">
        <f>SUM('I CAS'!I29,'I CAPS'!I29,'I GS'!I29)</f>
        <v>1</v>
      </c>
      <c r="J29" s="98">
        <f>SUM('I CAS'!J29,'I CAPS'!J29,'I GS'!J29)</f>
        <v>17</v>
      </c>
      <c r="K29" s="98">
        <f>SUM('I CAS'!K29,'I CAPS'!K29,'I GS'!K29)</f>
        <v>18</v>
      </c>
    </row>
    <row r="30" spans="1:11" ht="25.5" customHeight="1" x14ac:dyDescent="0.2">
      <c r="A30" s="3" t="s">
        <v>197</v>
      </c>
      <c r="B30" s="161" t="s">
        <v>186</v>
      </c>
      <c r="C30" s="724" t="s">
        <v>404</v>
      </c>
      <c r="D30" s="724"/>
      <c r="E30" s="724"/>
      <c r="F30" s="724"/>
      <c r="G30" s="724"/>
      <c r="H30" s="725"/>
      <c r="I30" s="98">
        <f>SUM('I CAS'!I30,'I CAPS'!I30,'I GS'!I30)</f>
        <v>0</v>
      </c>
      <c r="J30" s="98">
        <f>SUM('I CAS'!J30,'I CAPS'!J30,'I GS'!J30)</f>
        <v>0</v>
      </c>
      <c r="K30" s="98">
        <f>SUM('I CAS'!K30,'I CAPS'!K30,'I GS'!K30)</f>
        <v>0</v>
      </c>
    </row>
    <row r="31" spans="1:11" ht="25.5" customHeight="1" x14ac:dyDescent="0.2">
      <c r="A31" s="3" t="s">
        <v>197</v>
      </c>
      <c r="B31" s="221" t="s">
        <v>216</v>
      </c>
      <c r="C31" s="776" t="s">
        <v>876</v>
      </c>
      <c r="D31" s="776"/>
      <c r="E31" s="776"/>
      <c r="F31" s="776"/>
      <c r="G31" s="776"/>
      <c r="H31" s="776"/>
      <c r="I31" s="98">
        <f>SUM('I CAS'!I31,'I CAPS'!I31,'I GS'!I31)</f>
        <v>15</v>
      </c>
      <c r="J31" s="98">
        <f>SUM('I CAS'!J31,'I CAPS'!J31,'I GS'!J31)</f>
        <v>86</v>
      </c>
      <c r="K31" s="98">
        <f>SUM('I CAS'!K31,'I CAPS'!K31,'I GS'!K31)</f>
        <v>101</v>
      </c>
    </row>
    <row r="33" spans="1:11" x14ac:dyDescent="0.2">
      <c r="A33" s="3" t="s">
        <v>198</v>
      </c>
      <c r="B33" s="932" t="s">
        <v>200</v>
      </c>
      <c r="C33" s="779"/>
      <c r="D33" s="779"/>
      <c r="E33" s="779"/>
      <c r="F33" s="779"/>
      <c r="G33" s="779"/>
      <c r="H33" s="779"/>
      <c r="I33" s="779"/>
      <c r="J33" s="779"/>
      <c r="K33" s="779"/>
    </row>
    <row r="34" spans="1:11" ht="64.5" customHeight="1" x14ac:dyDescent="0.2">
      <c r="B34" s="713" t="s">
        <v>1090</v>
      </c>
      <c r="C34" s="713"/>
      <c r="D34" s="713"/>
      <c r="E34" s="713"/>
      <c r="F34" s="713"/>
      <c r="G34" s="713"/>
      <c r="H34" s="713"/>
      <c r="I34" s="713"/>
      <c r="J34" s="713"/>
      <c r="K34" s="713"/>
    </row>
    <row r="35" spans="1:11" x14ac:dyDescent="0.2">
      <c r="B35" s="7"/>
      <c r="C35" s="7"/>
      <c r="D35" s="7"/>
      <c r="E35" s="7"/>
      <c r="F35" s="7"/>
      <c r="G35" s="7"/>
      <c r="H35" s="7"/>
      <c r="I35" s="7"/>
      <c r="J35" s="7"/>
      <c r="K35" s="7"/>
    </row>
    <row r="36" spans="1:11" s="209" customFormat="1" x14ac:dyDescent="0.2">
      <c r="A36" s="85" t="s">
        <v>198</v>
      </c>
      <c r="B36" s="934" t="s">
        <v>1091</v>
      </c>
      <c r="C36" s="934"/>
      <c r="D36" s="934"/>
      <c r="E36" s="934"/>
      <c r="F36" s="934"/>
      <c r="G36" s="222"/>
      <c r="H36" s="223" t="s">
        <v>217</v>
      </c>
      <c r="I36" s="241" t="s">
        <v>877</v>
      </c>
      <c r="J36" s="242"/>
      <c r="K36" s="241" t="s">
        <v>878</v>
      </c>
    </row>
    <row r="37" spans="1:11" s="209" customFormat="1" x14ac:dyDescent="0.2">
      <c r="I37" s="243" t="s">
        <v>879</v>
      </c>
      <c r="J37" s="242"/>
      <c r="K37" s="241" t="s">
        <v>218</v>
      </c>
    </row>
    <row r="38" spans="1:11" ht="16.5" customHeight="1" x14ac:dyDescent="0.2">
      <c r="A38" s="3" t="s">
        <v>199</v>
      </c>
      <c r="B38" s="932" t="s">
        <v>187</v>
      </c>
      <c r="C38" s="779"/>
      <c r="D38" s="779"/>
      <c r="E38" s="779"/>
      <c r="F38" s="779"/>
      <c r="G38" s="779"/>
      <c r="H38" s="779"/>
      <c r="I38" s="779"/>
      <c r="J38" s="779"/>
      <c r="K38" s="779"/>
    </row>
    <row r="39" spans="1:11" ht="27" customHeight="1" x14ac:dyDescent="0.2">
      <c r="A39" s="3"/>
      <c r="B39" s="811" t="s">
        <v>1092</v>
      </c>
      <c r="C39" s="713"/>
      <c r="D39" s="713"/>
      <c r="E39" s="713"/>
      <c r="F39" s="713"/>
      <c r="G39" s="713"/>
      <c r="H39" s="713"/>
      <c r="I39" s="713"/>
      <c r="J39" s="713"/>
      <c r="K39" s="713"/>
    </row>
    <row r="40" spans="1:11" ht="115.5" customHeight="1" x14ac:dyDescent="0.2">
      <c r="A40" s="3"/>
      <c r="B40" s="931" t="s">
        <v>790</v>
      </c>
      <c r="C40" s="713"/>
      <c r="D40" s="713"/>
      <c r="E40" s="713"/>
      <c r="F40" s="713"/>
      <c r="G40" s="713"/>
      <c r="H40" s="713"/>
      <c r="I40" s="713"/>
      <c r="J40" s="713"/>
      <c r="K40" s="713"/>
    </row>
    <row r="41" spans="1:11" ht="93" customHeight="1" x14ac:dyDescent="0.2">
      <c r="A41" s="3"/>
      <c r="B41" s="931" t="s">
        <v>791</v>
      </c>
      <c r="C41" s="811"/>
      <c r="D41" s="811"/>
      <c r="E41" s="811"/>
      <c r="F41" s="811"/>
      <c r="G41" s="811"/>
      <c r="H41" s="811"/>
      <c r="I41" s="811"/>
      <c r="J41" s="811"/>
      <c r="K41" s="811"/>
    </row>
    <row r="42" spans="1:11" ht="68.25" customHeight="1" x14ac:dyDescent="0.2">
      <c r="A42" s="3"/>
      <c r="B42" s="811" t="s">
        <v>1093</v>
      </c>
      <c r="C42" s="713"/>
      <c r="D42" s="713"/>
      <c r="E42" s="713"/>
      <c r="F42" s="713"/>
      <c r="G42" s="713"/>
      <c r="H42" s="713"/>
      <c r="I42" s="713"/>
      <c r="J42" s="713"/>
      <c r="K42" s="713"/>
    </row>
    <row r="43" spans="1:11" x14ac:dyDescent="0.2">
      <c r="A43" s="3"/>
      <c r="B43" s="164"/>
      <c r="C43" s="164"/>
      <c r="D43" s="164"/>
      <c r="E43" s="164"/>
      <c r="F43" s="164"/>
      <c r="G43" s="164"/>
      <c r="H43" s="164"/>
      <c r="I43" s="164"/>
      <c r="J43" s="164"/>
      <c r="K43" s="164"/>
    </row>
    <row r="44" spans="1:11" x14ac:dyDescent="0.2">
      <c r="A44" s="3" t="s">
        <v>199</v>
      </c>
      <c r="B44" s="939" t="s">
        <v>433</v>
      </c>
      <c r="C44" s="790"/>
      <c r="D44" s="790"/>
      <c r="E44" s="790"/>
      <c r="F44" s="790"/>
      <c r="G44" s="790"/>
      <c r="H44" s="790"/>
      <c r="I44" s="790"/>
      <c r="J44" s="790"/>
      <c r="K44" s="790"/>
    </row>
    <row r="46" spans="1:11" x14ac:dyDescent="0.2">
      <c r="A46" s="3" t="s">
        <v>199</v>
      </c>
      <c r="B46" s="940" t="s">
        <v>434</v>
      </c>
      <c r="C46" s="940"/>
      <c r="D46" s="940"/>
      <c r="E46" s="940"/>
      <c r="F46" s="940"/>
      <c r="G46" s="940"/>
      <c r="H46" s="940"/>
      <c r="I46" s="940"/>
      <c r="J46" s="940"/>
      <c r="K46" s="940"/>
    </row>
    <row r="47" spans="1:11" x14ac:dyDescent="0.2">
      <c r="A47" s="3" t="s">
        <v>199</v>
      </c>
      <c r="B47" s="930" t="s">
        <v>188</v>
      </c>
      <c r="C47" s="930"/>
      <c r="D47" s="163" t="s">
        <v>189</v>
      </c>
      <c r="E47" s="163" t="s">
        <v>190</v>
      </c>
      <c r="F47" s="163" t="s">
        <v>191</v>
      </c>
      <c r="G47" s="163" t="s">
        <v>192</v>
      </c>
      <c r="H47" s="163" t="s">
        <v>193</v>
      </c>
      <c r="I47" s="163" t="s">
        <v>194</v>
      </c>
      <c r="J47" s="163" t="s">
        <v>195</v>
      </c>
      <c r="K47" s="163" t="s">
        <v>278</v>
      </c>
    </row>
    <row r="48" spans="1:11" x14ac:dyDescent="0.2">
      <c r="A48" s="3" t="s">
        <v>199</v>
      </c>
      <c r="B48" s="930"/>
      <c r="C48" s="930"/>
      <c r="D48" s="481">
        <f>SUM('I CAS'!D48,'I CAPS'!D48)</f>
        <v>101</v>
      </c>
      <c r="E48" s="481">
        <f>SUM('I CAS'!E48,'I CAPS'!E48)</f>
        <v>204</v>
      </c>
      <c r="F48" s="481">
        <f>SUM('I CAS'!F48,'I CAPS'!F48)</f>
        <v>156</v>
      </c>
      <c r="G48" s="481">
        <f>SUM('I CAS'!G48,'I CAPS'!G48)</f>
        <v>72</v>
      </c>
      <c r="H48" s="481">
        <f>SUM('I CAS'!H48,'I CAPS'!H48)</f>
        <v>33</v>
      </c>
      <c r="I48" s="481">
        <f>SUM('I CAS'!I48,'I CAPS'!I48)</f>
        <v>15</v>
      </c>
      <c r="J48" s="481">
        <f>SUM('I CAS'!J48,'I CAPS'!J48)</f>
        <v>3</v>
      </c>
      <c r="K48" s="26">
        <f>SUM(D48:J48)</f>
        <v>584</v>
      </c>
    </row>
    <row r="49" spans="1:11" x14ac:dyDescent="0.2">
      <c r="B49" s="938"/>
      <c r="C49" s="938"/>
    </row>
    <row r="50" spans="1:11" x14ac:dyDescent="0.2">
      <c r="A50" s="3" t="s">
        <v>199</v>
      </c>
      <c r="B50" s="930" t="s">
        <v>196</v>
      </c>
      <c r="C50" s="930"/>
      <c r="D50" s="163" t="s">
        <v>189</v>
      </c>
      <c r="E50" s="163" t="s">
        <v>190</v>
      </c>
      <c r="F50" s="163" t="s">
        <v>191</v>
      </c>
      <c r="G50" s="163" t="s">
        <v>192</v>
      </c>
      <c r="H50" s="163" t="s">
        <v>193</v>
      </c>
      <c r="I50" s="163" t="s">
        <v>194</v>
      </c>
      <c r="J50" s="163" t="s">
        <v>195</v>
      </c>
      <c r="K50" s="163" t="s">
        <v>278</v>
      </c>
    </row>
    <row r="51" spans="1:11" x14ac:dyDescent="0.2">
      <c r="A51" s="3" t="s">
        <v>199</v>
      </c>
      <c r="B51" s="930"/>
      <c r="C51" s="930"/>
      <c r="D51" s="481">
        <f>SUM('I CAS'!D51,'I CAPS'!D51)</f>
        <v>10</v>
      </c>
      <c r="E51" s="481">
        <f>SUM('I CAS'!E51,'I CAPS'!E51)</f>
        <v>63</v>
      </c>
      <c r="F51" s="481">
        <f>SUM('I CAS'!F51,'I CAPS'!F51)</f>
        <v>34</v>
      </c>
      <c r="G51" s="481">
        <f>SUM('I CAS'!G51,'I CAPS'!G51)</f>
        <v>6</v>
      </c>
      <c r="H51" s="481">
        <f>SUM('I CAS'!H51,'I CAPS'!H51)</f>
        <v>0</v>
      </c>
      <c r="I51" s="481">
        <f>SUM('I CAS'!I51,'I CAPS'!I51)</f>
        <v>0</v>
      </c>
      <c r="J51" s="481">
        <f>SUM('I CAS'!J51,'I CAPS'!J51)</f>
        <v>0</v>
      </c>
      <c r="K51" s="26">
        <f>SUM(D51:J51)</f>
        <v>113</v>
      </c>
    </row>
    <row r="53" spans="1:11" x14ac:dyDescent="0.2">
      <c r="A53" s="311" t="s">
        <v>988</v>
      </c>
      <c r="B53" s="935" t="s">
        <v>989</v>
      </c>
      <c r="C53" s="936"/>
      <c r="D53" s="937"/>
      <c r="E53" s="354">
        <v>21</v>
      </c>
    </row>
  </sheetData>
  <mergeCells count="41">
    <mergeCell ref="B46:K46"/>
    <mergeCell ref="B47:C48"/>
    <mergeCell ref="B49:C49"/>
    <mergeCell ref="B50:C51"/>
    <mergeCell ref="B53:D53"/>
    <mergeCell ref="B44:K44"/>
    <mergeCell ref="C29:H29"/>
    <mergeCell ref="C30:H30"/>
    <mergeCell ref="C31:H31"/>
    <mergeCell ref="B33:K33"/>
    <mergeCell ref="B34:K34"/>
    <mergeCell ref="B36:F36"/>
    <mergeCell ref="B38:K38"/>
    <mergeCell ref="B39:K39"/>
    <mergeCell ref="B40:K40"/>
    <mergeCell ref="B41:K41"/>
    <mergeCell ref="B42:K42"/>
    <mergeCell ref="C28:H28"/>
    <mergeCell ref="B16:K16"/>
    <mergeCell ref="B17:K17"/>
    <mergeCell ref="B18:K18"/>
    <mergeCell ref="B19:K19"/>
    <mergeCell ref="B21:H21"/>
    <mergeCell ref="C22:H22"/>
    <mergeCell ref="C23:H23"/>
    <mergeCell ref="C24:H24"/>
    <mergeCell ref="C25:H25"/>
    <mergeCell ref="C26:H26"/>
    <mergeCell ref="C27:H27"/>
    <mergeCell ref="B15:K15"/>
    <mergeCell ref="A1:K1"/>
    <mergeCell ref="B3:K3"/>
    <mergeCell ref="B4:K4"/>
    <mergeCell ref="C6:I6"/>
    <mergeCell ref="C7:I7"/>
    <mergeCell ref="C8:I8"/>
    <mergeCell ref="C9:I9"/>
    <mergeCell ref="C10:I10"/>
    <mergeCell ref="C11:I11"/>
    <mergeCell ref="C12:I12"/>
    <mergeCell ref="B14:K14"/>
  </mergeCells>
  <hyperlinks>
    <hyperlink ref="N1" location="I!A1" display="Integrated / Survey Version"/>
    <hyperlink ref="O1" location="'I CAS'!A1" display="CAS                                            "/>
    <hyperlink ref="P1" location="'I CAPS'!A1" display="CAPS                                         "/>
    <hyperlink ref="Q1" location="'I GS'!A1" display="GS                                             "/>
    <hyperlink ref="R1" location="'I SEM'!A1" display="Seminary                                  "/>
    <hyperlink ref="M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45"/>
  <sheetViews>
    <sheetView zoomScaleNormal="100" workbookViewId="0">
      <selection activeCell="K1" sqref="K1"/>
    </sheetView>
  </sheetViews>
  <sheetFormatPr defaultRowHeight="12.75" x14ac:dyDescent="0.2"/>
  <cols>
    <col min="1" max="1" width="3.85546875" style="1" customWidth="1"/>
    <col min="2" max="2" width="42" customWidth="1"/>
    <col min="3" max="9" width="14.28515625" customWidth="1"/>
  </cols>
  <sheetData>
    <row r="1" spans="1:15" ht="34.5" thickBot="1" x14ac:dyDescent="0.25">
      <c r="A1" s="943" t="s">
        <v>1025</v>
      </c>
      <c r="B1" s="943"/>
      <c r="C1" s="943"/>
      <c r="D1" s="943"/>
      <c r="E1" s="943"/>
      <c r="F1" s="943"/>
      <c r="G1" s="943"/>
      <c r="H1" s="943"/>
      <c r="I1" s="943"/>
      <c r="J1" s="343" t="s">
        <v>1043</v>
      </c>
      <c r="K1" s="334" t="s">
        <v>1026</v>
      </c>
      <c r="L1" s="335" t="s">
        <v>1006</v>
      </c>
      <c r="M1" s="333"/>
      <c r="N1" s="337" t="s">
        <v>1011</v>
      </c>
      <c r="O1" s="344" t="s">
        <v>1044</v>
      </c>
    </row>
    <row r="3" spans="1:15" x14ac:dyDescent="0.2">
      <c r="A3" s="83" t="s">
        <v>579</v>
      </c>
      <c r="B3" s="85" t="s">
        <v>1103</v>
      </c>
    </row>
    <row r="4" spans="1:15" s="220" customFormat="1" ht="57" customHeight="1" x14ac:dyDescent="0.2">
      <c r="A4" s="28" t="s">
        <v>579</v>
      </c>
      <c r="B4" s="867" t="s">
        <v>469</v>
      </c>
      <c r="C4" s="867"/>
      <c r="D4" s="867"/>
      <c r="E4" s="867"/>
      <c r="F4" s="867"/>
      <c r="G4" s="941"/>
      <c r="H4" s="941"/>
      <c r="I4" s="941"/>
    </row>
    <row r="5" spans="1:15" ht="39" thickBot="1" x14ac:dyDescent="0.25">
      <c r="A5" s="83" t="s">
        <v>579</v>
      </c>
      <c r="B5" s="86" t="s">
        <v>580</v>
      </c>
      <c r="C5" s="36" t="s">
        <v>990</v>
      </c>
      <c r="D5" s="36" t="s">
        <v>991</v>
      </c>
      <c r="E5" s="36" t="s">
        <v>992</v>
      </c>
      <c r="F5" s="36" t="s">
        <v>993</v>
      </c>
      <c r="G5" s="36" t="s">
        <v>994</v>
      </c>
      <c r="H5" s="36" t="s">
        <v>995</v>
      </c>
      <c r="I5" s="295" t="s">
        <v>1104</v>
      </c>
    </row>
    <row r="6" spans="1:15" ht="13.5" thickBot="1" x14ac:dyDescent="0.25">
      <c r="A6" s="83" t="s">
        <v>579</v>
      </c>
      <c r="B6" s="244" t="s">
        <v>581</v>
      </c>
      <c r="C6" s="245"/>
      <c r="D6" s="314" t="str">
        <f t="shared" ref="D6:D44" si="0">IF(C6="","",C6/C$45)</f>
        <v/>
      </c>
      <c r="E6" s="358"/>
      <c r="F6" s="314" t="str">
        <f t="shared" ref="F6:F44" si="1">IF(E6="","",E6/E$45)</f>
        <v/>
      </c>
      <c r="G6" s="358"/>
      <c r="H6" s="314" t="str">
        <f t="shared" ref="H6:H44" si="2">IF(G6="","",G6/G$45)</f>
        <v/>
      </c>
      <c r="I6" s="246">
        <v>1</v>
      </c>
    </row>
    <row r="7" spans="1:15" ht="13.5" thickBot="1" x14ac:dyDescent="0.25">
      <c r="A7" s="83" t="s">
        <v>579</v>
      </c>
      <c r="B7" s="267" t="s">
        <v>960</v>
      </c>
      <c r="C7" s="247"/>
      <c r="D7" s="314" t="str">
        <f t="shared" si="0"/>
        <v/>
      </c>
      <c r="E7" s="359"/>
      <c r="F7" s="314" t="str">
        <f t="shared" si="1"/>
        <v/>
      </c>
      <c r="G7" s="359">
        <v>9</v>
      </c>
      <c r="H7" s="314">
        <f t="shared" si="2"/>
        <v>1.3452914798206279E-2</v>
      </c>
      <c r="I7" s="248">
        <v>3</v>
      </c>
    </row>
    <row r="8" spans="1:15" ht="13.5" thickBot="1" x14ac:dyDescent="0.25">
      <c r="A8" s="83" t="s">
        <v>579</v>
      </c>
      <c r="B8" s="267" t="s">
        <v>582</v>
      </c>
      <c r="C8" s="247"/>
      <c r="D8" s="314" t="str">
        <f t="shared" si="0"/>
        <v/>
      </c>
      <c r="E8" s="359"/>
      <c r="F8" s="314" t="str">
        <f t="shared" si="1"/>
        <v/>
      </c>
      <c r="G8" s="359"/>
      <c r="H8" s="314" t="str">
        <f t="shared" si="2"/>
        <v/>
      </c>
      <c r="I8" s="248">
        <v>4</v>
      </c>
    </row>
    <row r="9" spans="1:15" ht="13.5" thickBot="1" x14ac:dyDescent="0.25">
      <c r="A9" s="83" t="s">
        <v>579</v>
      </c>
      <c r="B9" s="267" t="s">
        <v>961</v>
      </c>
      <c r="C9" s="290"/>
      <c r="D9" s="314" t="str">
        <f t="shared" si="0"/>
        <v/>
      </c>
      <c r="E9" s="355"/>
      <c r="F9" s="314" t="str">
        <f t="shared" si="1"/>
        <v/>
      </c>
      <c r="G9" s="360">
        <v>1</v>
      </c>
      <c r="H9" s="314">
        <f t="shared" si="2"/>
        <v>1.4947683109118087E-3</v>
      </c>
      <c r="I9" s="291">
        <v>5</v>
      </c>
    </row>
    <row r="10" spans="1:15" ht="13.5" thickBot="1" x14ac:dyDescent="0.25">
      <c r="A10" s="83" t="s">
        <v>579</v>
      </c>
      <c r="B10" s="267" t="s">
        <v>744</v>
      </c>
      <c r="C10" s="290"/>
      <c r="D10" s="314" t="str">
        <f t="shared" si="0"/>
        <v/>
      </c>
      <c r="E10" s="355"/>
      <c r="F10" s="314" t="str">
        <f t="shared" si="1"/>
        <v/>
      </c>
      <c r="G10" s="360">
        <v>65</v>
      </c>
      <c r="H10" s="314">
        <f t="shared" si="2"/>
        <v>9.7159940209267562E-2</v>
      </c>
      <c r="I10" s="291">
        <v>9</v>
      </c>
    </row>
    <row r="11" spans="1:15" ht="13.5" thickBot="1" x14ac:dyDescent="0.25">
      <c r="A11" s="83" t="s">
        <v>579</v>
      </c>
      <c r="B11" s="267" t="s">
        <v>683</v>
      </c>
      <c r="C11" s="290"/>
      <c r="D11" s="314" t="str">
        <f t="shared" si="0"/>
        <v/>
      </c>
      <c r="E11" s="355"/>
      <c r="F11" s="314" t="str">
        <f t="shared" si="1"/>
        <v/>
      </c>
      <c r="G11" s="360"/>
      <c r="H11" s="314" t="str">
        <f t="shared" si="2"/>
        <v/>
      </c>
      <c r="I11" s="291">
        <v>10</v>
      </c>
    </row>
    <row r="12" spans="1:15" ht="13.5" thickBot="1" x14ac:dyDescent="0.25">
      <c r="A12" s="83" t="s">
        <v>579</v>
      </c>
      <c r="B12" s="267" t="s">
        <v>585</v>
      </c>
      <c r="C12" s="290"/>
      <c r="D12" s="314" t="str">
        <f t="shared" si="0"/>
        <v/>
      </c>
      <c r="E12" s="355"/>
      <c r="F12" s="314" t="str">
        <f t="shared" si="1"/>
        <v/>
      </c>
      <c r="G12" s="360">
        <v>5</v>
      </c>
      <c r="H12" s="314">
        <f t="shared" si="2"/>
        <v>7.4738415545590429E-3</v>
      </c>
      <c r="I12" s="291">
        <v>11</v>
      </c>
    </row>
    <row r="13" spans="1:15" ht="13.5" thickBot="1" x14ac:dyDescent="0.25">
      <c r="A13" s="83" t="s">
        <v>579</v>
      </c>
      <c r="B13" s="267" t="s">
        <v>684</v>
      </c>
      <c r="C13" s="290"/>
      <c r="D13" s="314" t="str">
        <f t="shared" si="0"/>
        <v/>
      </c>
      <c r="E13" s="355"/>
      <c r="F13" s="314" t="str">
        <f t="shared" si="1"/>
        <v/>
      </c>
      <c r="G13" s="360"/>
      <c r="H13" s="314" t="str">
        <f t="shared" si="2"/>
        <v/>
      </c>
      <c r="I13" s="291">
        <v>12</v>
      </c>
    </row>
    <row r="14" spans="1:15" ht="13.5" thickBot="1" x14ac:dyDescent="0.25">
      <c r="A14" s="83" t="s">
        <v>579</v>
      </c>
      <c r="B14" s="267" t="s">
        <v>586</v>
      </c>
      <c r="C14" s="290"/>
      <c r="D14" s="314" t="str">
        <f t="shared" si="0"/>
        <v/>
      </c>
      <c r="E14" s="355"/>
      <c r="F14" s="314" t="str">
        <f t="shared" si="1"/>
        <v/>
      </c>
      <c r="G14" s="360">
        <v>89</v>
      </c>
      <c r="H14" s="314">
        <f t="shared" si="2"/>
        <v>0.13303437967115098</v>
      </c>
      <c r="I14" s="291">
        <v>13</v>
      </c>
    </row>
    <row r="15" spans="1:15" ht="13.5" thickBot="1" x14ac:dyDescent="0.25">
      <c r="A15" s="83" t="s">
        <v>579</v>
      </c>
      <c r="B15" s="267" t="s">
        <v>685</v>
      </c>
      <c r="C15" s="290"/>
      <c r="D15" s="314" t="str">
        <f t="shared" si="0"/>
        <v/>
      </c>
      <c r="E15" s="355"/>
      <c r="F15" s="314" t="str">
        <f t="shared" si="1"/>
        <v/>
      </c>
      <c r="G15" s="360">
        <v>8</v>
      </c>
      <c r="H15" s="314">
        <f t="shared" si="2"/>
        <v>1.195814648729447E-2</v>
      </c>
      <c r="I15" s="291">
        <v>14</v>
      </c>
    </row>
    <row r="16" spans="1:15" ht="13.5" thickBot="1" x14ac:dyDescent="0.25">
      <c r="A16" s="83" t="s">
        <v>579</v>
      </c>
      <c r="B16" s="267" t="s">
        <v>686</v>
      </c>
      <c r="C16" s="290"/>
      <c r="D16" s="314" t="str">
        <f t="shared" si="0"/>
        <v/>
      </c>
      <c r="E16" s="355"/>
      <c r="F16" s="314" t="str">
        <f t="shared" si="1"/>
        <v/>
      </c>
      <c r="G16" s="360"/>
      <c r="H16" s="314" t="str">
        <f t="shared" si="2"/>
        <v/>
      </c>
      <c r="I16" s="291">
        <v>15</v>
      </c>
    </row>
    <row r="17" spans="1:9" ht="13.5" thickBot="1" x14ac:dyDescent="0.25">
      <c r="A17" s="83" t="s">
        <v>579</v>
      </c>
      <c r="B17" s="267" t="s">
        <v>962</v>
      </c>
      <c r="C17" s="290"/>
      <c r="D17" s="314" t="str">
        <f t="shared" si="0"/>
        <v/>
      </c>
      <c r="E17" s="355"/>
      <c r="F17" s="314" t="str">
        <f t="shared" si="1"/>
        <v/>
      </c>
      <c r="G17" s="360">
        <v>9</v>
      </c>
      <c r="H17" s="314">
        <f t="shared" si="2"/>
        <v>1.3452914798206279E-2</v>
      </c>
      <c r="I17" s="291">
        <v>16</v>
      </c>
    </row>
    <row r="18" spans="1:9" ht="13.5" thickBot="1" x14ac:dyDescent="0.25">
      <c r="A18" s="83" t="s">
        <v>579</v>
      </c>
      <c r="B18" s="267" t="s">
        <v>687</v>
      </c>
      <c r="C18" s="290"/>
      <c r="D18" s="314" t="str">
        <f t="shared" si="0"/>
        <v/>
      </c>
      <c r="E18" s="355"/>
      <c r="F18" s="314" t="str">
        <f t="shared" si="1"/>
        <v/>
      </c>
      <c r="G18" s="360"/>
      <c r="H18" s="314" t="str">
        <f t="shared" si="2"/>
        <v/>
      </c>
      <c r="I18" s="291">
        <v>19</v>
      </c>
    </row>
    <row r="19" spans="1:9" ht="13.5" thickBot="1" x14ac:dyDescent="0.25">
      <c r="A19" s="83" t="s">
        <v>579</v>
      </c>
      <c r="B19" s="267" t="s">
        <v>912</v>
      </c>
      <c r="C19" s="290"/>
      <c r="D19" s="314" t="str">
        <f t="shared" si="0"/>
        <v/>
      </c>
      <c r="E19" s="355"/>
      <c r="F19" s="314" t="str">
        <f t="shared" si="1"/>
        <v/>
      </c>
      <c r="G19" s="360"/>
      <c r="H19" s="314" t="str">
        <f t="shared" si="2"/>
        <v/>
      </c>
      <c r="I19" s="291">
        <v>22</v>
      </c>
    </row>
    <row r="20" spans="1:9" ht="13.5" thickBot="1" x14ac:dyDescent="0.25">
      <c r="A20" s="83" t="s">
        <v>579</v>
      </c>
      <c r="B20" s="267" t="s">
        <v>926</v>
      </c>
      <c r="C20" s="290"/>
      <c r="D20" s="314" t="str">
        <f t="shared" si="0"/>
        <v/>
      </c>
      <c r="E20" s="355"/>
      <c r="F20" s="314" t="str">
        <f t="shared" si="1"/>
        <v/>
      </c>
      <c r="G20" s="360">
        <v>13</v>
      </c>
      <c r="H20" s="314">
        <f t="shared" si="2"/>
        <v>1.9431988041853511E-2</v>
      </c>
      <c r="I20" s="291">
        <v>23</v>
      </c>
    </row>
    <row r="21" spans="1:9" ht="13.5" thickBot="1" x14ac:dyDescent="0.25">
      <c r="A21" s="83" t="s">
        <v>579</v>
      </c>
      <c r="B21" s="267" t="s">
        <v>913</v>
      </c>
      <c r="C21" s="290"/>
      <c r="D21" s="314" t="str">
        <f t="shared" si="0"/>
        <v/>
      </c>
      <c r="E21" s="360"/>
      <c r="F21" s="314" t="str">
        <f t="shared" si="1"/>
        <v/>
      </c>
      <c r="G21" s="360"/>
      <c r="H21" s="314" t="str">
        <f t="shared" si="2"/>
        <v/>
      </c>
      <c r="I21" s="291">
        <v>24</v>
      </c>
    </row>
    <row r="22" spans="1:9" ht="13.5" thickBot="1" x14ac:dyDescent="0.25">
      <c r="A22" s="83" t="s">
        <v>579</v>
      </c>
      <c r="B22" s="267" t="s">
        <v>914</v>
      </c>
      <c r="C22" s="290"/>
      <c r="D22" s="314" t="str">
        <f t="shared" si="0"/>
        <v/>
      </c>
      <c r="E22" s="355"/>
      <c r="F22" s="314" t="str">
        <f t="shared" si="1"/>
        <v/>
      </c>
      <c r="G22" s="360"/>
      <c r="H22" s="314" t="str">
        <f t="shared" si="2"/>
        <v/>
      </c>
      <c r="I22" s="291">
        <v>25</v>
      </c>
    </row>
    <row r="23" spans="1:9" ht="13.5" thickBot="1" x14ac:dyDescent="0.25">
      <c r="A23" s="83" t="s">
        <v>579</v>
      </c>
      <c r="B23" s="267" t="s">
        <v>583</v>
      </c>
      <c r="C23" s="290"/>
      <c r="D23" s="314" t="str">
        <f t="shared" si="0"/>
        <v/>
      </c>
      <c r="E23" s="355"/>
      <c r="F23" s="314" t="str">
        <f t="shared" si="1"/>
        <v/>
      </c>
      <c r="G23" s="360">
        <v>49</v>
      </c>
      <c r="H23" s="314">
        <f t="shared" si="2"/>
        <v>7.3243647234678619E-2</v>
      </c>
      <c r="I23" s="291">
        <v>26</v>
      </c>
    </row>
    <row r="24" spans="1:9" ht="13.5" thickBot="1" x14ac:dyDescent="0.25">
      <c r="A24" s="83" t="s">
        <v>579</v>
      </c>
      <c r="B24" s="267" t="s">
        <v>161</v>
      </c>
      <c r="C24" s="290"/>
      <c r="D24" s="314" t="str">
        <f t="shared" si="0"/>
        <v/>
      </c>
      <c r="E24" s="355"/>
      <c r="F24" s="314" t="str">
        <f t="shared" si="1"/>
        <v/>
      </c>
      <c r="G24" s="360">
        <v>8</v>
      </c>
      <c r="H24" s="314">
        <f t="shared" si="2"/>
        <v>1.195814648729447E-2</v>
      </c>
      <c r="I24" s="291">
        <v>27</v>
      </c>
    </row>
    <row r="25" spans="1:9" ht="13.5" thickBot="1" x14ac:dyDescent="0.25">
      <c r="A25" s="83" t="s">
        <v>579</v>
      </c>
      <c r="B25" s="267" t="s">
        <v>162</v>
      </c>
      <c r="C25" s="290"/>
      <c r="D25" s="314" t="str">
        <f t="shared" si="0"/>
        <v/>
      </c>
      <c r="E25" s="355"/>
      <c r="F25" s="314" t="str">
        <f t="shared" si="1"/>
        <v/>
      </c>
      <c r="G25" s="360"/>
      <c r="H25" s="314" t="str">
        <f t="shared" si="2"/>
        <v/>
      </c>
      <c r="I25" s="291" t="s">
        <v>163</v>
      </c>
    </row>
    <row r="26" spans="1:9" ht="13.5" thickBot="1" x14ac:dyDescent="0.25">
      <c r="A26" s="83" t="s">
        <v>579</v>
      </c>
      <c r="B26" s="267" t="s">
        <v>587</v>
      </c>
      <c r="C26" s="290"/>
      <c r="D26" s="314" t="str">
        <f t="shared" si="0"/>
        <v/>
      </c>
      <c r="E26" s="355"/>
      <c r="F26" s="314" t="str">
        <f t="shared" si="1"/>
        <v/>
      </c>
      <c r="G26" s="360">
        <v>19</v>
      </c>
      <c r="H26" s="314">
        <f t="shared" si="2"/>
        <v>2.8400597907324365E-2</v>
      </c>
      <c r="I26" s="291">
        <v>30</v>
      </c>
    </row>
    <row r="27" spans="1:9" ht="13.5" thickBot="1" x14ac:dyDescent="0.25">
      <c r="A27" s="83" t="s">
        <v>579</v>
      </c>
      <c r="B27" s="267" t="s">
        <v>348</v>
      </c>
      <c r="C27" s="290"/>
      <c r="D27" s="314" t="str">
        <f t="shared" si="0"/>
        <v/>
      </c>
      <c r="E27" s="355"/>
      <c r="F27" s="314" t="str">
        <f t="shared" si="1"/>
        <v/>
      </c>
      <c r="G27" s="360">
        <v>30</v>
      </c>
      <c r="H27" s="314">
        <f t="shared" si="2"/>
        <v>4.4843049327354258E-2</v>
      </c>
      <c r="I27" s="291">
        <v>31</v>
      </c>
    </row>
    <row r="28" spans="1:9" ht="13.5" thickBot="1" x14ac:dyDescent="0.25">
      <c r="A28" s="83" t="s">
        <v>579</v>
      </c>
      <c r="B28" s="267" t="s">
        <v>688</v>
      </c>
      <c r="C28" s="290"/>
      <c r="D28" s="314" t="str">
        <f t="shared" si="0"/>
        <v/>
      </c>
      <c r="E28" s="360"/>
      <c r="F28" s="314" t="str">
        <f t="shared" si="1"/>
        <v/>
      </c>
      <c r="G28" s="360">
        <v>3</v>
      </c>
      <c r="H28" s="314">
        <f t="shared" si="2"/>
        <v>4.4843049327354259E-3</v>
      </c>
      <c r="I28" s="291">
        <v>38</v>
      </c>
    </row>
    <row r="29" spans="1:9" ht="13.5" thickBot="1" x14ac:dyDescent="0.25">
      <c r="A29" s="83" t="s">
        <v>579</v>
      </c>
      <c r="B29" s="267" t="s">
        <v>689</v>
      </c>
      <c r="C29" s="290"/>
      <c r="D29" s="314" t="str">
        <f t="shared" si="0"/>
        <v/>
      </c>
      <c r="E29" s="360"/>
      <c r="F29" s="314" t="str">
        <f t="shared" si="1"/>
        <v/>
      </c>
      <c r="G29" s="360">
        <v>22</v>
      </c>
      <c r="H29" s="314">
        <f t="shared" si="2"/>
        <v>3.2884902840059793E-2</v>
      </c>
      <c r="I29" s="291">
        <v>39</v>
      </c>
    </row>
    <row r="30" spans="1:9" ht="13.5" thickBot="1" x14ac:dyDescent="0.25">
      <c r="A30" s="83" t="s">
        <v>579</v>
      </c>
      <c r="B30" s="267" t="s">
        <v>349</v>
      </c>
      <c r="C30" s="290"/>
      <c r="D30" s="314" t="str">
        <f t="shared" si="0"/>
        <v/>
      </c>
      <c r="E30" s="355"/>
      <c r="F30" s="314" t="str">
        <f t="shared" si="1"/>
        <v/>
      </c>
      <c r="G30" s="360">
        <v>30</v>
      </c>
      <c r="H30" s="314">
        <f t="shared" si="2"/>
        <v>4.4843049327354258E-2</v>
      </c>
      <c r="I30" s="291">
        <v>40</v>
      </c>
    </row>
    <row r="31" spans="1:9" ht="13.5" thickBot="1" x14ac:dyDescent="0.25">
      <c r="A31" s="83" t="s">
        <v>579</v>
      </c>
      <c r="B31" s="267" t="s">
        <v>690</v>
      </c>
      <c r="C31" s="290"/>
      <c r="D31" s="314" t="str">
        <f t="shared" si="0"/>
        <v/>
      </c>
      <c r="E31" s="355"/>
      <c r="F31" s="314" t="str">
        <f t="shared" si="1"/>
        <v/>
      </c>
      <c r="G31" s="360"/>
      <c r="H31" s="314" t="str">
        <f t="shared" si="2"/>
        <v/>
      </c>
      <c r="I31" s="291">
        <v>41</v>
      </c>
    </row>
    <row r="32" spans="1:9" ht="13.5" thickBot="1" x14ac:dyDescent="0.25">
      <c r="A32" s="83" t="s">
        <v>579</v>
      </c>
      <c r="B32" s="267" t="s">
        <v>350</v>
      </c>
      <c r="C32" s="290"/>
      <c r="D32" s="314" t="str">
        <f t="shared" si="0"/>
        <v/>
      </c>
      <c r="E32" s="355"/>
      <c r="F32" s="314" t="str">
        <f t="shared" si="1"/>
        <v/>
      </c>
      <c r="G32" s="360">
        <v>42</v>
      </c>
      <c r="H32" s="314">
        <f t="shared" si="2"/>
        <v>6.2780269058295965E-2</v>
      </c>
      <c r="I32" s="291">
        <v>42</v>
      </c>
    </row>
    <row r="33" spans="1:9" ht="26.25" thickBot="1" x14ac:dyDescent="0.25">
      <c r="A33" s="83" t="s">
        <v>579</v>
      </c>
      <c r="B33" s="267" t="s">
        <v>164</v>
      </c>
      <c r="C33" s="290"/>
      <c r="D33" s="314" t="str">
        <f t="shared" si="0"/>
        <v/>
      </c>
      <c r="E33" s="355"/>
      <c r="F33" s="314" t="str">
        <f t="shared" si="1"/>
        <v/>
      </c>
      <c r="G33" s="360"/>
      <c r="H33" s="314" t="str">
        <f t="shared" si="2"/>
        <v/>
      </c>
      <c r="I33" s="291">
        <v>43</v>
      </c>
    </row>
    <row r="34" spans="1:9" ht="13.5" thickBot="1" x14ac:dyDescent="0.25">
      <c r="A34" s="83" t="s">
        <v>579</v>
      </c>
      <c r="B34" s="267" t="s">
        <v>691</v>
      </c>
      <c r="C34" s="290"/>
      <c r="D34" s="314" t="str">
        <f t="shared" si="0"/>
        <v/>
      </c>
      <c r="E34" s="355"/>
      <c r="F34" s="314" t="str">
        <f t="shared" si="1"/>
        <v/>
      </c>
      <c r="G34" s="360">
        <v>28</v>
      </c>
      <c r="H34" s="314">
        <f t="shared" si="2"/>
        <v>4.1853512705530643E-2</v>
      </c>
      <c r="I34" s="291">
        <v>44</v>
      </c>
    </row>
    <row r="35" spans="1:9" ht="13.5" thickBot="1" x14ac:dyDescent="0.25">
      <c r="A35" s="83" t="s">
        <v>579</v>
      </c>
      <c r="B35" s="267" t="s">
        <v>692</v>
      </c>
      <c r="C35" s="290"/>
      <c r="D35" s="314" t="str">
        <f t="shared" si="0"/>
        <v/>
      </c>
      <c r="E35" s="355"/>
      <c r="F35" s="314" t="str">
        <f t="shared" si="1"/>
        <v/>
      </c>
      <c r="G35" s="360">
        <v>30</v>
      </c>
      <c r="H35" s="314">
        <f t="shared" si="2"/>
        <v>4.4843049327354258E-2</v>
      </c>
      <c r="I35" s="291">
        <v>45</v>
      </c>
    </row>
    <row r="36" spans="1:9" ht="13.5" thickBot="1" x14ac:dyDescent="0.25">
      <c r="A36" s="83" t="s">
        <v>579</v>
      </c>
      <c r="B36" s="267" t="s">
        <v>693</v>
      </c>
      <c r="C36" s="290"/>
      <c r="D36" s="314" t="str">
        <f t="shared" si="0"/>
        <v/>
      </c>
      <c r="E36" s="355"/>
      <c r="F36" s="314" t="str">
        <f t="shared" si="1"/>
        <v/>
      </c>
      <c r="G36" s="360"/>
      <c r="H36" s="314" t="str">
        <f t="shared" si="2"/>
        <v/>
      </c>
      <c r="I36" s="291">
        <v>46</v>
      </c>
    </row>
    <row r="37" spans="1:9" ht="13.5" thickBot="1" x14ac:dyDescent="0.25">
      <c r="A37" s="83" t="s">
        <v>579</v>
      </c>
      <c r="B37" s="267" t="s">
        <v>694</v>
      </c>
      <c r="C37" s="290"/>
      <c r="D37" s="314" t="str">
        <f t="shared" si="0"/>
        <v/>
      </c>
      <c r="E37" s="355"/>
      <c r="F37" s="314" t="str">
        <f t="shared" si="1"/>
        <v/>
      </c>
      <c r="G37" s="360"/>
      <c r="H37" s="314" t="str">
        <f t="shared" si="2"/>
        <v/>
      </c>
      <c r="I37" s="291">
        <v>47</v>
      </c>
    </row>
    <row r="38" spans="1:9" ht="13.5" thickBot="1" x14ac:dyDescent="0.25">
      <c r="A38" s="83" t="s">
        <v>579</v>
      </c>
      <c r="B38" s="267" t="s">
        <v>695</v>
      </c>
      <c r="C38" s="290"/>
      <c r="D38" s="314" t="str">
        <f t="shared" si="0"/>
        <v/>
      </c>
      <c r="E38" s="355"/>
      <c r="F38" s="314" t="str">
        <f t="shared" si="1"/>
        <v/>
      </c>
      <c r="G38" s="360"/>
      <c r="H38" s="314" t="str">
        <f t="shared" si="2"/>
        <v/>
      </c>
      <c r="I38" s="291">
        <v>48</v>
      </c>
    </row>
    <row r="39" spans="1:9" ht="13.5" thickBot="1" x14ac:dyDescent="0.25">
      <c r="A39" s="83" t="s">
        <v>579</v>
      </c>
      <c r="B39" s="267" t="s">
        <v>696</v>
      </c>
      <c r="C39" s="290"/>
      <c r="D39" s="314" t="str">
        <f t="shared" si="0"/>
        <v/>
      </c>
      <c r="E39" s="355"/>
      <c r="F39" s="314" t="str">
        <f t="shared" si="1"/>
        <v/>
      </c>
      <c r="G39" s="360"/>
      <c r="H39" s="314" t="str">
        <f t="shared" si="2"/>
        <v/>
      </c>
      <c r="I39" s="291">
        <v>49</v>
      </c>
    </row>
    <row r="40" spans="1:9" ht="13.5" thickBot="1" x14ac:dyDescent="0.25">
      <c r="A40" s="83" t="s">
        <v>579</v>
      </c>
      <c r="B40" s="267" t="s">
        <v>351</v>
      </c>
      <c r="C40" s="290"/>
      <c r="D40" s="314" t="str">
        <f t="shared" si="0"/>
        <v/>
      </c>
      <c r="E40" s="355"/>
      <c r="F40" s="314" t="str">
        <f t="shared" si="1"/>
        <v/>
      </c>
      <c r="G40" s="360">
        <v>16</v>
      </c>
      <c r="H40" s="314">
        <f t="shared" si="2"/>
        <v>2.391629297458894E-2</v>
      </c>
      <c r="I40" s="291">
        <v>50</v>
      </c>
    </row>
    <row r="41" spans="1:9" ht="13.5" thickBot="1" x14ac:dyDescent="0.25">
      <c r="A41" s="83" t="s">
        <v>579</v>
      </c>
      <c r="B41" s="267" t="s">
        <v>963</v>
      </c>
      <c r="C41" s="290"/>
      <c r="D41" s="314" t="str">
        <f t="shared" si="0"/>
        <v/>
      </c>
      <c r="E41" s="355"/>
      <c r="F41" s="314" t="str">
        <f t="shared" si="1"/>
        <v/>
      </c>
      <c r="G41" s="360">
        <v>87</v>
      </c>
      <c r="H41" s="314">
        <f t="shared" si="2"/>
        <v>0.13004484304932734</v>
      </c>
      <c r="I41" s="291">
        <v>51</v>
      </c>
    </row>
    <row r="42" spans="1:9" ht="13.5" thickBot="1" x14ac:dyDescent="0.25">
      <c r="A42" s="83" t="s">
        <v>579</v>
      </c>
      <c r="B42" s="267" t="s">
        <v>584</v>
      </c>
      <c r="C42" s="290"/>
      <c r="D42" s="314" t="str">
        <f t="shared" si="0"/>
        <v/>
      </c>
      <c r="E42" s="360"/>
      <c r="F42" s="314" t="str">
        <f t="shared" si="1"/>
        <v/>
      </c>
      <c r="G42" s="360">
        <v>95</v>
      </c>
      <c r="H42" s="314">
        <f t="shared" si="2"/>
        <v>0.14200298953662183</v>
      </c>
      <c r="I42" s="291">
        <v>52</v>
      </c>
    </row>
    <row r="43" spans="1:9" ht="13.5" thickBot="1" x14ac:dyDescent="0.25">
      <c r="A43" s="83" t="s">
        <v>579</v>
      </c>
      <c r="B43" s="267" t="s">
        <v>931</v>
      </c>
      <c r="C43" s="290"/>
      <c r="D43" s="314" t="str">
        <f t="shared" si="0"/>
        <v/>
      </c>
      <c r="E43" s="355"/>
      <c r="F43" s="314" t="str">
        <f t="shared" si="1"/>
        <v/>
      </c>
      <c r="G43" s="360">
        <v>11</v>
      </c>
      <c r="H43" s="314">
        <f t="shared" si="2"/>
        <v>1.6442451420029897E-2</v>
      </c>
      <c r="I43" s="291">
        <v>54</v>
      </c>
    </row>
    <row r="44" spans="1:9" ht="13.5" thickBot="1" x14ac:dyDescent="0.25">
      <c r="A44" s="83" t="s">
        <v>579</v>
      </c>
      <c r="B44" s="292" t="s">
        <v>352</v>
      </c>
      <c r="C44" s="293"/>
      <c r="D44" s="314" t="str">
        <f t="shared" si="0"/>
        <v/>
      </c>
      <c r="E44" s="356"/>
      <c r="F44" s="314" t="str">
        <f t="shared" si="1"/>
        <v/>
      </c>
      <c r="G44" s="704"/>
      <c r="H44" s="314" t="str">
        <f t="shared" si="2"/>
        <v/>
      </c>
      <c r="I44" s="294"/>
    </row>
    <row r="45" spans="1:9" x14ac:dyDescent="0.2">
      <c r="A45" s="83" t="s">
        <v>579</v>
      </c>
      <c r="B45" s="18" t="s">
        <v>836</v>
      </c>
      <c r="C45" s="313">
        <f t="shared" ref="C45:H45" si="3">SUM(C6:C44)</f>
        <v>0</v>
      </c>
      <c r="D45" s="207">
        <f t="shared" si="3"/>
        <v>0</v>
      </c>
      <c r="E45" s="313">
        <f t="shared" si="3"/>
        <v>0</v>
      </c>
      <c r="F45" s="207">
        <f t="shared" si="3"/>
        <v>0</v>
      </c>
      <c r="G45" s="313">
        <f t="shared" si="3"/>
        <v>669</v>
      </c>
      <c r="H45" s="207">
        <f t="shared" si="3"/>
        <v>1.0000000000000002</v>
      </c>
      <c r="I45" s="87"/>
    </row>
  </sheetData>
  <mergeCells count="2">
    <mergeCell ref="B4:I4"/>
    <mergeCell ref="A1:I1"/>
  </mergeCells>
  <conditionalFormatting sqref="D6:D44">
    <cfRule type="colorScale" priority="3">
      <colorScale>
        <cfvo type="min"/>
        <cfvo type="max"/>
        <color rgb="FFFFEF9C"/>
        <color rgb="FF63BE7B"/>
      </colorScale>
    </cfRule>
  </conditionalFormatting>
  <conditionalFormatting sqref="F6:F44">
    <cfRule type="colorScale" priority="2">
      <colorScale>
        <cfvo type="min"/>
        <cfvo type="max"/>
        <color rgb="FFFFEF9C"/>
        <color rgb="FF63BE7B"/>
      </colorScale>
    </cfRule>
  </conditionalFormatting>
  <conditionalFormatting sqref="H6:H44">
    <cfRule type="colorScale" priority="1">
      <colorScale>
        <cfvo type="min"/>
        <cfvo type="max"/>
        <color rgb="FFFFEF9C"/>
        <color rgb="FF63BE7B"/>
      </colorScale>
    </cfRule>
  </conditionalFormatting>
  <hyperlinks>
    <hyperlink ref="L1" location="J!A1" display="Integrated / Survey Version"/>
    <hyperlink ref="N1" location="'J CAPS'!A1" display="CAPS                                         "/>
    <hyperlink ref="K1" location="'Table of Contents'!A1" display="Table of Contents"/>
  </hyperlinks>
  <pageMargins left="0.75" right="0.75" top="1" bottom="1" header="0.5" footer="0.5"/>
  <pageSetup scale="66" orientation="landscape" r:id="rId1"/>
  <headerFooter alignWithMargins="0">
    <oddHeader>&amp;CCommon Data Set 2010-11</oddHeader>
    <oddFooter>&amp;C&amp;A&amp;RPage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45"/>
  <sheetViews>
    <sheetView zoomScaleNormal="100" workbookViewId="0">
      <selection activeCell="B8" sqref="B8"/>
    </sheetView>
  </sheetViews>
  <sheetFormatPr defaultRowHeight="12.75" x14ac:dyDescent="0.2"/>
  <cols>
    <col min="1" max="1" width="3.85546875" style="1" customWidth="1"/>
    <col min="2" max="2" width="42" customWidth="1"/>
    <col min="3" max="9" width="14.28515625" customWidth="1"/>
  </cols>
  <sheetData>
    <row r="1" spans="1:15" ht="34.5" thickBot="1" x14ac:dyDescent="0.25">
      <c r="A1" s="944" t="s">
        <v>1029</v>
      </c>
      <c r="B1" s="944"/>
      <c r="C1" s="944"/>
      <c r="D1" s="944"/>
      <c r="E1" s="944"/>
      <c r="F1" s="944"/>
      <c r="G1" s="944"/>
      <c r="H1" s="944"/>
      <c r="I1" s="944"/>
      <c r="J1" s="343" t="s">
        <v>1043</v>
      </c>
      <c r="K1" s="334" t="s">
        <v>1026</v>
      </c>
      <c r="L1" s="335" t="s">
        <v>1006</v>
      </c>
      <c r="M1" s="336" t="s">
        <v>1010</v>
      </c>
      <c r="N1" s="333"/>
      <c r="O1" s="344" t="s">
        <v>1044</v>
      </c>
    </row>
    <row r="3" spans="1:15" x14ac:dyDescent="0.2">
      <c r="A3" s="83" t="s">
        <v>579</v>
      </c>
      <c r="B3" s="85" t="s">
        <v>1103</v>
      </c>
    </row>
    <row r="4" spans="1:15" s="220" customFormat="1" ht="57" customHeight="1" x14ac:dyDescent="0.2">
      <c r="A4" s="28" t="s">
        <v>579</v>
      </c>
      <c r="B4" s="867" t="s">
        <v>469</v>
      </c>
      <c r="C4" s="867"/>
      <c r="D4" s="867"/>
      <c r="E4" s="867"/>
      <c r="F4" s="867"/>
      <c r="G4" s="941"/>
      <c r="H4" s="941"/>
      <c r="I4" s="941"/>
    </row>
    <row r="5" spans="1:15" ht="39" thickBot="1" x14ac:dyDescent="0.25">
      <c r="A5" s="83" t="s">
        <v>579</v>
      </c>
      <c r="B5" s="86" t="s">
        <v>580</v>
      </c>
      <c r="C5" s="36" t="s">
        <v>990</v>
      </c>
      <c r="D5" s="36" t="s">
        <v>991</v>
      </c>
      <c r="E5" s="36" t="s">
        <v>992</v>
      </c>
      <c r="F5" s="36" t="s">
        <v>993</v>
      </c>
      <c r="G5" s="36" t="s">
        <v>994</v>
      </c>
      <c r="H5" s="36" t="s">
        <v>995</v>
      </c>
      <c r="I5" s="295" t="s">
        <v>1104</v>
      </c>
    </row>
    <row r="6" spans="1:15" ht="13.5" thickBot="1" x14ac:dyDescent="0.25">
      <c r="A6" s="83" t="s">
        <v>579</v>
      </c>
      <c r="B6" s="478" t="s">
        <v>581</v>
      </c>
      <c r="C6" s="358"/>
      <c r="D6" s="314" t="str">
        <f>IF(C6="","",C6/C$45)</f>
        <v/>
      </c>
      <c r="E6" s="358"/>
      <c r="F6" s="314" t="str">
        <f>IF(E6="","",E6/E$45)</f>
        <v/>
      </c>
      <c r="G6" s="358"/>
      <c r="H6" s="314" t="str">
        <f>IF(G6="","",G6/G$45)</f>
        <v/>
      </c>
      <c r="I6" s="246">
        <v>1</v>
      </c>
    </row>
    <row r="7" spans="1:15" ht="13.5" thickBot="1" x14ac:dyDescent="0.25">
      <c r="A7" s="83" t="s">
        <v>579</v>
      </c>
      <c r="B7" s="267" t="s">
        <v>960</v>
      </c>
      <c r="C7" s="359"/>
      <c r="D7" s="314" t="str">
        <f t="shared" ref="D7:D44" si="0">IF(C7="","",C7/C$45)</f>
        <v/>
      </c>
      <c r="E7" s="359"/>
      <c r="F7" s="314" t="str">
        <f t="shared" ref="F7:F44" si="1">IF(E7="","",E7/E$45)</f>
        <v/>
      </c>
      <c r="G7" s="359"/>
      <c r="H7" s="314" t="str">
        <f t="shared" ref="H7:H44" si="2">IF(G7="","",G7/G$45)</f>
        <v/>
      </c>
      <c r="I7" s="248">
        <v>3</v>
      </c>
    </row>
    <row r="8" spans="1:15" ht="13.5" thickBot="1" x14ac:dyDescent="0.25">
      <c r="A8" s="83" t="s">
        <v>579</v>
      </c>
      <c r="B8" s="267" t="s">
        <v>582</v>
      </c>
      <c r="C8" s="359"/>
      <c r="D8" s="314" t="str">
        <f t="shared" si="0"/>
        <v/>
      </c>
      <c r="E8" s="359"/>
      <c r="F8" s="314" t="str">
        <f t="shared" si="1"/>
        <v/>
      </c>
      <c r="G8" s="359"/>
      <c r="H8" s="314" t="str">
        <f t="shared" si="2"/>
        <v/>
      </c>
      <c r="I8" s="248">
        <v>4</v>
      </c>
    </row>
    <row r="9" spans="1:15" ht="13.5" thickBot="1" x14ac:dyDescent="0.25">
      <c r="A9" s="83" t="s">
        <v>579</v>
      </c>
      <c r="B9" s="267" t="s">
        <v>961</v>
      </c>
      <c r="C9" s="360"/>
      <c r="D9" s="314" t="str">
        <f t="shared" si="0"/>
        <v/>
      </c>
      <c r="E9" s="360"/>
      <c r="F9" s="314" t="str">
        <f t="shared" si="1"/>
        <v/>
      </c>
      <c r="G9" s="360"/>
      <c r="H9" s="314" t="str">
        <f t="shared" si="2"/>
        <v/>
      </c>
      <c r="I9" s="291">
        <v>5</v>
      </c>
    </row>
    <row r="10" spans="1:15" ht="13.5" thickBot="1" x14ac:dyDescent="0.25">
      <c r="A10" s="83" t="s">
        <v>579</v>
      </c>
      <c r="B10" s="267" t="s">
        <v>744</v>
      </c>
      <c r="C10" s="360"/>
      <c r="D10" s="314" t="str">
        <f t="shared" si="0"/>
        <v/>
      </c>
      <c r="E10" s="360"/>
      <c r="F10" s="314" t="str">
        <f t="shared" si="1"/>
        <v/>
      </c>
      <c r="G10" s="360">
        <v>15</v>
      </c>
      <c r="H10" s="314">
        <f t="shared" si="2"/>
        <v>6.1983471074380167E-2</v>
      </c>
      <c r="I10" s="291">
        <v>9</v>
      </c>
    </row>
    <row r="11" spans="1:15" ht="13.5" thickBot="1" x14ac:dyDescent="0.25">
      <c r="A11" s="83" t="s">
        <v>579</v>
      </c>
      <c r="B11" s="267" t="s">
        <v>683</v>
      </c>
      <c r="C11" s="360"/>
      <c r="D11" s="314" t="str">
        <f t="shared" si="0"/>
        <v/>
      </c>
      <c r="E11" s="360"/>
      <c r="F11" s="314" t="str">
        <f t="shared" si="1"/>
        <v/>
      </c>
      <c r="G11" s="360"/>
      <c r="H11" s="314" t="str">
        <f t="shared" si="2"/>
        <v/>
      </c>
      <c r="I11" s="291">
        <v>10</v>
      </c>
    </row>
    <row r="12" spans="1:15" ht="13.5" thickBot="1" x14ac:dyDescent="0.25">
      <c r="A12" s="83" t="s">
        <v>579</v>
      </c>
      <c r="B12" s="267" t="s">
        <v>585</v>
      </c>
      <c r="C12" s="360"/>
      <c r="D12" s="314" t="str">
        <f t="shared" si="0"/>
        <v/>
      </c>
      <c r="E12" s="360"/>
      <c r="F12" s="314" t="str">
        <f t="shared" si="1"/>
        <v/>
      </c>
      <c r="G12" s="360"/>
      <c r="H12" s="314" t="str">
        <f t="shared" si="2"/>
        <v/>
      </c>
      <c r="I12" s="291">
        <v>11</v>
      </c>
    </row>
    <row r="13" spans="1:15" ht="13.5" thickBot="1" x14ac:dyDescent="0.25">
      <c r="A13" s="83" t="s">
        <v>579</v>
      </c>
      <c r="B13" s="267" t="s">
        <v>684</v>
      </c>
      <c r="C13" s="360"/>
      <c r="D13" s="314" t="str">
        <f t="shared" si="0"/>
        <v/>
      </c>
      <c r="E13" s="360"/>
      <c r="F13" s="314" t="str">
        <f t="shared" si="1"/>
        <v/>
      </c>
      <c r="G13" s="360"/>
      <c r="H13" s="314" t="str">
        <f t="shared" si="2"/>
        <v/>
      </c>
      <c r="I13" s="291">
        <v>12</v>
      </c>
    </row>
    <row r="14" spans="1:15" ht="13.5" thickBot="1" x14ac:dyDescent="0.25">
      <c r="A14" s="83" t="s">
        <v>579</v>
      </c>
      <c r="B14" s="267" t="s">
        <v>586</v>
      </c>
      <c r="C14" s="360"/>
      <c r="D14" s="314" t="str">
        <f t="shared" si="0"/>
        <v/>
      </c>
      <c r="E14" s="360"/>
      <c r="F14" s="314" t="str">
        <f t="shared" si="1"/>
        <v/>
      </c>
      <c r="G14" s="360"/>
      <c r="H14" s="314" t="str">
        <f t="shared" si="2"/>
        <v/>
      </c>
      <c r="I14" s="291">
        <v>13</v>
      </c>
    </row>
    <row r="15" spans="1:15" ht="13.5" thickBot="1" x14ac:dyDescent="0.25">
      <c r="A15" s="83" t="s">
        <v>579</v>
      </c>
      <c r="B15" s="267" t="s">
        <v>685</v>
      </c>
      <c r="C15" s="360"/>
      <c r="D15" s="314" t="str">
        <f t="shared" si="0"/>
        <v/>
      </c>
      <c r="E15" s="360"/>
      <c r="F15" s="314" t="str">
        <f t="shared" si="1"/>
        <v/>
      </c>
      <c r="G15" s="360"/>
      <c r="H15" s="314" t="str">
        <f t="shared" si="2"/>
        <v/>
      </c>
      <c r="I15" s="291">
        <v>14</v>
      </c>
    </row>
    <row r="16" spans="1:15" ht="13.5" thickBot="1" x14ac:dyDescent="0.25">
      <c r="A16" s="83" t="s">
        <v>579</v>
      </c>
      <c r="B16" s="267" t="s">
        <v>686</v>
      </c>
      <c r="C16" s="360"/>
      <c r="D16" s="314" t="str">
        <f t="shared" si="0"/>
        <v/>
      </c>
      <c r="E16" s="360"/>
      <c r="F16" s="314" t="str">
        <f t="shared" si="1"/>
        <v/>
      </c>
      <c r="G16" s="360"/>
      <c r="H16" s="314" t="str">
        <f t="shared" si="2"/>
        <v/>
      </c>
      <c r="I16" s="291">
        <v>15</v>
      </c>
    </row>
    <row r="17" spans="1:9" ht="13.5" thickBot="1" x14ac:dyDescent="0.25">
      <c r="A17" s="83" t="s">
        <v>579</v>
      </c>
      <c r="B17" s="267" t="s">
        <v>962</v>
      </c>
      <c r="C17" s="360"/>
      <c r="D17" s="314" t="str">
        <f t="shared" si="0"/>
        <v/>
      </c>
      <c r="E17" s="360"/>
      <c r="F17" s="314" t="str">
        <f t="shared" si="1"/>
        <v/>
      </c>
      <c r="G17" s="360"/>
      <c r="H17" s="314" t="str">
        <f t="shared" si="2"/>
        <v/>
      </c>
      <c r="I17" s="291">
        <v>16</v>
      </c>
    </row>
    <row r="18" spans="1:9" ht="13.5" thickBot="1" x14ac:dyDescent="0.25">
      <c r="A18" s="83" t="s">
        <v>579</v>
      </c>
      <c r="B18" s="267" t="s">
        <v>687</v>
      </c>
      <c r="C18" s="360"/>
      <c r="D18" s="314" t="str">
        <f t="shared" si="0"/>
        <v/>
      </c>
      <c r="E18" s="360"/>
      <c r="F18" s="314" t="str">
        <f t="shared" si="1"/>
        <v/>
      </c>
      <c r="G18" s="360"/>
      <c r="H18" s="314" t="str">
        <f t="shared" si="2"/>
        <v/>
      </c>
      <c r="I18" s="291">
        <v>19</v>
      </c>
    </row>
    <row r="19" spans="1:9" ht="13.5" thickBot="1" x14ac:dyDescent="0.25">
      <c r="A19" s="83" t="s">
        <v>579</v>
      </c>
      <c r="B19" s="267" t="s">
        <v>912</v>
      </c>
      <c r="C19" s="360"/>
      <c r="D19" s="314" t="str">
        <f t="shared" si="0"/>
        <v/>
      </c>
      <c r="E19" s="360"/>
      <c r="F19" s="314" t="str">
        <f t="shared" si="1"/>
        <v/>
      </c>
      <c r="G19" s="360"/>
      <c r="H19" s="314" t="str">
        <f t="shared" si="2"/>
        <v/>
      </c>
      <c r="I19" s="291">
        <v>22</v>
      </c>
    </row>
    <row r="20" spans="1:9" ht="13.5" thickBot="1" x14ac:dyDescent="0.25">
      <c r="A20" s="83" t="s">
        <v>579</v>
      </c>
      <c r="B20" s="267" t="s">
        <v>926</v>
      </c>
      <c r="C20" s="360"/>
      <c r="D20" s="314" t="str">
        <f t="shared" si="0"/>
        <v/>
      </c>
      <c r="E20" s="360"/>
      <c r="F20" s="314" t="str">
        <f t="shared" si="1"/>
        <v/>
      </c>
      <c r="G20" s="360"/>
      <c r="H20" s="314" t="str">
        <f t="shared" si="2"/>
        <v/>
      </c>
      <c r="I20" s="291">
        <v>23</v>
      </c>
    </row>
    <row r="21" spans="1:9" ht="13.5" thickBot="1" x14ac:dyDescent="0.25">
      <c r="A21" s="83" t="s">
        <v>579</v>
      </c>
      <c r="B21" s="267" t="s">
        <v>913</v>
      </c>
      <c r="C21" s="360"/>
      <c r="D21" s="314" t="str">
        <f t="shared" si="0"/>
        <v/>
      </c>
      <c r="E21" s="360">
        <v>28</v>
      </c>
      <c r="F21" s="314">
        <f t="shared" si="1"/>
        <v>1</v>
      </c>
      <c r="G21" s="360"/>
      <c r="H21" s="314" t="str">
        <f t="shared" si="2"/>
        <v/>
      </c>
      <c r="I21" s="291">
        <v>24</v>
      </c>
    </row>
    <row r="22" spans="1:9" ht="13.5" thickBot="1" x14ac:dyDescent="0.25">
      <c r="A22" s="83" t="s">
        <v>579</v>
      </c>
      <c r="B22" s="267" t="s">
        <v>914</v>
      </c>
      <c r="C22" s="360"/>
      <c r="D22" s="314" t="str">
        <f t="shared" si="0"/>
        <v/>
      </c>
      <c r="E22" s="360"/>
      <c r="F22" s="314" t="str">
        <f t="shared" si="1"/>
        <v/>
      </c>
      <c r="G22" s="360"/>
      <c r="H22" s="314" t="str">
        <f t="shared" si="2"/>
        <v/>
      </c>
      <c r="I22" s="291">
        <v>25</v>
      </c>
    </row>
    <row r="23" spans="1:9" ht="13.5" thickBot="1" x14ac:dyDescent="0.25">
      <c r="A23" s="83" t="s">
        <v>579</v>
      </c>
      <c r="B23" s="267" t="s">
        <v>583</v>
      </c>
      <c r="C23" s="360"/>
      <c r="D23" s="314" t="str">
        <f t="shared" si="0"/>
        <v/>
      </c>
      <c r="E23" s="360"/>
      <c r="F23" s="314" t="str">
        <f t="shared" si="1"/>
        <v/>
      </c>
      <c r="G23" s="360"/>
      <c r="H23" s="314" t="str">
        <f t="shared" si="2"/>
        <v/>
      </c>
      <c r="I23" s="291">
        <v>26</v>
      </c>
    </row>
    <row r="24" spans="1:9" ht="13.5" thickBot="1" x14ac:dyDescent="0.25">
      <c r="A24" s="83" t="s">
        <v>579</v>
      </c>
      <c r="B24" s="267" t="s">
        <v>161</v>
      </c>
      <c r="C24" s="360"/>
      <c r="D24" s="314" t="str">
        <f t="shared" si="0"/>
        <v/>
      </c>
      <c r="E24" s="360"/>
      <c r="F24" s="314" t="str">
        <f t="shared" si="1"/>
        <v/>
      </c>
      <c r="G24" s="360"/>
      <c r="H24" s="314" t="str">
        <f t="shared" si="2"/>
        <v/>
      </c>
      <c r="I24" s="291">
        <v>27</v>
      </c>
    </row>
    <row r="25" spans="1:9" ht="13.5" thickBot="1" x14ac:dyDescent="0.25">
      <c r="A25" s="83" t="s">
        <v>579</v>
      </c>
      <c r="B25" s="267" t="s">
        <v>162</v>
      </c>
      <c r="C25" s="360"/>
      <c r="D25" s="314" t="str">
        <f t="shared" si="0"/>
        <v/>
      </c>
      <c r="E25" s="360"/>
      <c r="F25" s="314" t="str">
        <f t="shared" si="1"/>
        <v/>
      </c>
      <c r="G25" s="360"/>
      <c r="H25" s="314" t="str">
        <f t="shared" si="2"/>
        <v/>
      </c>
      <c r="I25" s="291" t="s">
        <v>163</v>
      </c>
    </row>
    <row r="26" spans="1:9" ht="13.5" thickBot="1" x14ac:dyDescent="0.25">
      <c r="A26" s="83" t="s">
        <v>579</v>
      </c>
      <c r="B26" s="267" t="s">
        <v>587</v>
      </c>
      <c r="C26" s="360"/>
      <c r="D26" s="314" t="str">
        <f t="shared" si="0"/>
        <v/>
      </c>
      <c r="E26" s="360"/>
      <c r="F26" s="314" t="str">
        <f t="shared" si="1"/>
        <v/>
      </c>
      <c r="G26" s="360"/>
      <c r="H26" s="314" t="str">
        <f t="shared" si="2"/>
        <v/>
      </c>
      <c r="I26" s="291">
        <v>30</v>
      </c>
    </row>
    <row r="27" spans="1:9" ht="13.5" thickBot="1" x14ac:dyDescent="0.25">
      <c r="A27" s="83" t="s">
        <v>579</v>
      </c>
      <c r="B27" s="267" t="s">
        <v>348</v>
      </c>
      <c r="C27" s="360"/>
      <c r="D27" s="314" t="str">
        <f t="shared" si="0"/>
        <v/>
      </c>
      <c r="E27" s="360"/>
      <c r="F27" s="314" t="str">
        <f t="shared" si="1"/>
        <v/>
      </c>
      <c r="G27" s="360"/>
      <c r="H27" s="314" t="str">
        <f t="shared" si="2"/>
        <v/>
      </c>
      <c r="I27" s="291">
        <v>31</v>
      </c>
    </row>
    <row r="28" spans="1:9" ht="13.5" thickBot="1" x14ac:dyDescent="0.25">
      <c r="A28" s="83" t="s">
        <v>579</v>
      </c>
      <c r="B28" s="267" t="s">
        <v>688</v>
      </c>
      <c r="C28" s="360"/>
      <c r="D28" s="314" t="str">
        <f t="shared" si="0"/>
        <v/>
      </c>
      <c r="E28" s="360"/>
      <c r="F28" s="314" t="str">
        <f t="shared" si="1"/>
        <v/>
      </c>
      <c r="G28" s="360"/>
      <c r="H28" s="314" t="str">
        <f t="shared" si="2"/>
        <v/>
      </c>
      <c r="I28" s="291">
        <v>38</v>
      </c>
    </row>
    <row r="29" spans="1:9" ht="13.5" thickBot="1" x14ac:dyDescent="0.25">
      <c r="A29" s="83" t="s">
        <v>579</v>
      </c>
      <c r="B29" s="267" t="s">
        <v>689</v>
      </c>
      <c r="C29" s="360"/>
      <c r="D29" s="314" t="str">
        <f t="shared" si="0"/>
        <v/>
      </c>
      <c r="E29" s="360"/>
      <c r="F29" s="314" t="str">
        <f t="shared" si="1"/>
        <v/>
      </c>
      <c r="G29" s="360">
        <v>8</v>
      </c>
      <c r="H29" s="314">
        <f t="shared" si="2"/>
        <v>3.3057851239669422E-2</v>
      </c>
      <c r="I29" s="291">
        <v>39</v>
      </c>
    </row>
    <row r="30" spans="1:9" ht="13.5" thickBot="1" x14ac:dyDescent="0.25">
      <c r="A30" s="83" t="s">
        <v>579</v>
      </c>
      <c r="B30" s="267" t="s">
        <v>349</v>
      </c>
      <c r="C30" s="360"/>
      <c r="D30" s="314" t="str">
        <f t="shared" si="0"/>
        <v/>
      </c>
      <c r="E30" s="360"/>
      <c r="F30" s="314" t="str">
        <f t="shared" si="1"/>
        <v/>
      </c>
      <c r="G30" s="360"/>
      <c r="H30" s="314" t="str">
        <f t="shared" si="2"/>
        <v/>
      </c>
      <c r="I30" s="291">
        <v>40</v>
      </c>
    </row>
    <row r="31" spans="1:9" ht="13.5" thickBot="1" x14ac:dyDescent="0.25">
      <c r="A31" s="83" t="s">
        <v>579</v>
      </c>
      <c r="B31" s="267" t="s">
        <v>690</v>
      </c>
      <c r="C31" s="360"/>
      <c r="D31" s="314" t="str">
        <f t="shared" si="0"/>
        <v/>
      </c>
      <c r="E31" s="360"/>
      <c r="F31" s="314" t="str">
        <f t="shared" si="1"/>
        <v/>
      </c>
      <c r="G31" s="360"/>
      <c r="H31" s="314" t="str">
        <f t="shared" si="2"/>
        <v/>
      </c>
      <c r="I31" s="291">
        <v>41</v>
      </c>
    </row>
    <row r="32" spans="1:9" ht="13.5" thickBot="1" x14ac:dyDescent="0.25">
      <c r="A32" s="83" t="s">
        <v>579</v>
      </c>
      <c r="B32" s="267" t="s">
        <v>350</v>
      </c>
      <c r="C32" s="360"/>
      <c r="D32" s="314" t="str">
        <f t="shared" si="0"/>
        <v/>
      </c>
      <c r="E32" s="360"/>
      <c r="F32" s="314" t="str">
        <f t="shared" si="1"/>
        <v/>
      </c>
      <c r="G32" s="360"/>
      <c r="H32" s="314" t="str">
        <f t="shared" si="2"/>
        <v/>
      </c>
      <c r="I32" s="291">
        <v>42</v>
      </c>
    </row>
    <row r="33" spans="1:9" ht="26.25" thickBot="1" x14ac:dyDescent="0.25">
      <c r="A33" s="83" t="s">
        <v>579</v>
      </c>
      <c r="B33" s="267" t="s">
        <v>164</v>
      </c>
      <c r="C33" s="360"/>
      <c r="D33" s="314" t="str">
        <f t="shared" si="0"/>
        <v/>
      </c>
      <c r="E33" s="360"/>
      <c r="F33" s="314" t="str">
        <f t="shared" si="1"/>
        <v/>
      </c>
      <c r="G33" s="360"/>
      <c r="H33" s="314" t="str">
        <f t="shared" si="2"/>
        <v/>
      </c>
      <c r="I33" s="291">
        <v>43</v>
      </c>
    </row>
    <row r="34" spans="1:9" ht="13.5" thickBot="1" x14ac:dyDescent="0.25">
      <c r="A34" s="83" t="s">
        <v>579</v>
      </c>
      <c r="B34" s="267" t="s">
        <v>691</v>
      </c>
      <c r="C34" s="360"/>
      <c r="D34" s="314" t="str">
        <f t="shared" si="0"/>
        <v/>
      </c>
      <c r="E34" s="360"/>
      <c r="F34" s="314" t="str">
        <f t="shared" si="1"/>
        <v/>
      </c>
      <c r="G34" s="360"/>
      <c r="H34" s="314" t="str">
        <f t="shared" si="2"/>
        <v/>
      </c>
      <c r="I34" s="291">
        <v>44</v>
      </c>
    </row>
    <row r="35" spans="1:9" ht="13.5" thickBot="1" x14ac:dyDescent="0.25">
      <c r="A35" s="83" t="s">
        <v>579</v>
      </c>
      <c r="B35" s="267" t="s">
        <v>692</v>
      </c>
      <c r="C35" s="360"/>
      <c r="D35" s="314" t="str">
        <f t="shared" si="0"/>
        <v/>
      </c>
      <c r="E35" s="360"/>
      <c r="F35" s="314" t="str">
        <f t="shared" si="1"/>
        <v/>
      </c>
      <c r="G35" s="360">
        <v>8</v>
      </c>
      <c r="H35" s="314">
        <f t="shared" si="2"/>
        <v>3.3057851239669422E-2</v>
      </c>
      <c r="I35" s="291">
        <v>45</v>
      </c>
    </row>
    <row r="36" spans="1:9" ht="13.5" thickBot="1" x14ac:dyDescent="0.25">
      <c r="A36" s="83" t="s">
        <v>579</v>
      </c>
      <c r="B36" s="267" t="s">
        <v>693</v>
      </c>
      <c r="C36" s="360"/>
      <c r="D36" s="314" t="str">
        <f t="shared" si="0"/>
        <v/>
      </c>
      <c r="E36" s="360"/>
      <c r="F36" s="314" t="str">
        <f t="shared" si="1"/>
        <v/>
      </c>
      <c r="G36" s="360"/>
      <c r="H36" s="314" t="str">
        <f t="shared" si="2"/>
        <v/>
      </c>
      <c r="I36" s="291">
        <v>46</v>
      </c>
    </row>
    <row r="37" spans="1:9" ht="13.5" thickBot="1" x14ac:dyDescent="0.25">
      <c r="A37" s="83" t="s">
        <v>579</v>
      </c>
      <c r="B37" s="267" t="s">
        <v>694</v>
      </c>
      <c r="C37" s="360"/>
      <c r="D37" s="314" t="str">
        <f t="shared" si="0"/>
        <v/>
      </c>
      <c r="E37" s="360"/>
      <c r="F37" s="314" t="str">
        <f t="shared" si="1"/>
        <v/>
      </c>
      <c r="G37" s="360"/>
      <c r="H37" s="314" t="str">
        <f t="shared" si="2"/>
        <v/>
      </c>
      <c r="I37" s="291">
        <v>47</v>
      </c>
    </row>
    <row r="38" spans="1:9" ht="13.5" thickBot="1" x14ac:dyDescent="0.25">
      <c r="A38" s="83" t="s">
        <v>579</v>
      </c>
      <c r="B38" s="267" t="s">
        <v>695</v>
      </c>
      <c r="C38" s="360"/>
      <c r="D38" s="314" t="str">
        <f t="shared" si="0"/>
        <v/>
      </c>
      <c r="E38" s="360"/>
      <c r="F38" s="314" t="str">
        <f t="shared" si="1"/>
        <v/>
      </c>
      <c r="G38" s="360"/>
      <c r="H38" s="314" t="str">
        <f t="shared" si="2"/>
        <v/>
      </c>
      <c r="I38" s="291">
        <v>48</v>
      </c>
    </row>
    <row r="39" spans="1:9" ht="13.5" thickBot="1" x14ac:dyDescent="0.25">
      <c r="A39" s="83" t="s">
        <v>579</v>
      </c>
      <c r="B39" s="267" t="s">
        <v>696</v>
      </c>
      <c r="C39" s="360"/>
      <c r="D39" s="314" t="str">
        <f t="shared" si="0"/>
        <v/>
      </c>
      <c r="E39" s="360"/>
      <c r="F39" s="314" t="str">
        <f t="shared" si="1"/>
        <v/>
      </c>
      <c r="G39" s="360"/>
      <c r="H39" s="314" t="str">
        <f t="shared" si="2"/>
        <v/>
      </c>
      <c r="I39" s="291">
        <v>49</v>
      </c>
    </row>
    <row r="40" spans="1:9" ht="13.5" thickBot="1" x14ac:dyDescent="0.25">
      <c r="A40" s="83" t="s">
        <v>579</v>
      </c>
      <c r="B40" s="267" t="s">
        <v>351</v>
      </c>
      <c r="C40" s="360"/>
      <c r="D40" s="314" t="str">
        <f t="shared" si="0"/>
        <v/>
      </c>
      <c r="E40" s="360"/>
      <c r="F40" s="314" t="str">
        <f t="shared" si="1"/>
        <v/>
      </c>
      <c r="G40" s="360"/>
      <c r="H40" s="314" t="str">
        <f t="shared" si="2"/>
        <v/>
      </c>
      <c r="I40" s="291">
        <v>50</v>
      </c>
    </row>
    <row r="41" spans="1:9" ht="13.5" thickBot="1" x14ac:dyDescent="0.25">
      <c r="A41" s="83" t="s">
        <v>579</v>
      </c>
      <c r="B41" s="267" t="s">
        <v>963</v>
      </c>
      <c r="C41" s="360"/>
      <c r="D41" s="314" t="str">
        <f t="shared" si="0"/>
        <v/>
      </c>
      <c r="E41" s="360"/>
      <c r="F41" s="314" t="str">
        <f t="shared" si="1"/>
        <v/>
      </c>
      <c r="G41" s="360">
        <v>111</v>
      </c>
      <c r="H41" s="314">
        <f t="shared" si="2"/>
        <v>0.45867768595041325</v>
      </c>
      <c r="I41" s="291">
        <v>51</v>
      </c>
    </row>
    <row r="42" spans="1:9" ht="13.5" thickBot="1" x14ac:dyDescent="0.25">
      <c r="A42" s="83" t="s">
        <v>579</v>
      </c>
      <c r="B42" s="267" t="s">
        <v>584</v>
      </c>
      <c r="C42" s="360">
        <v>3</v>
      </c>
      <c r="D42" s="314">
        <f t="shared" si="0"/>
        <v>1</v>
      </c>
      <c r="E42" s="360"/>
      <c r="F42" s="314" t="str">
        <f t="shared" si="1"/>
        <v/>
      </c>
      <c r="G42" s="360">
        <v>100</v>
      </c>
      <c r="H42" s="314">
        <f t="shared" si="2"/>
        <v>0.41322314049586778</v>
      </c>
      <c r="I42" s="291">
        <v>52</v>
      </c>
    </row>
    <row r="43" spans="1:9" ht="13.5" thickBot="1" x14ac:dyDescent="0.25">
      <c r="A43" s="83" t="s">
        <v>579</v>
      </c>
      <c r="B43" s="267" t="s">
        <v>931</v>
      </c>
      <c r="C43" s="360"/>
      <c r="D43" s="314" t="str">
        <f t="shared" si="0"/>
        <v/>
      </c>
      <c r="E43" s="360"/>
      <c r="F43" s="314" t="str">
        <f t="shared" si="1"/>
        <v/>
      </c>
      <c r="G43" s="360"/>
      <c r="H43" s="314" t="str">
        <f t="shared" si="2"/>
        <v/>
      </c>
      <c r="I43" s="291">
        <v>54</v>
      </c>
    </row>
    <row r="44" spans="1:9" ht="13.5" thickBot="1" x14ac:dyDescent="0.25">
      <c r="A44" s="83" t="s">
        <v>579</v>
      </c>
      <c r="B44" s="292" t="s">
        <v>352</v>
      </c>
      <c r="C44" s="704"/>
      <c r="D44" s="314" t="str">
        <f t="shared" si="0"/>
        <v/>
      </c>
      <c r="E44" s="704"/>
      <c r="F44" s="314" t="str">
        <f t="shared" si="1"/>
        <v/>
      </c>
      <c r="G44" s="704"/>
      <c r="H44" s="314" t="str">
        <f t="shared" si="2"/>
        <v/>
      </c>
      <c r="I44" s="294"/>
    </row>
    <row r="45" spans="1:9" x14ac:dyDescent="0.2">
      <c r="A45" s="83" t="s">
        <v>579</v>
      </c>
      <c r="B45" s="18" t="s">
        <v>836</v>
      </c>
      <c r="C45" s="313">
        <f t="shared" ref="C45:H45" si="3">SUM(C6:C44)</f>
        <v>3</v>
      </c>
      <c r="D45" s="207">
        <f t="shared" si="3"/>
        <v>1</v>
      </c>
      <c r="E45" s="313">
        <f t="shared" si="3"/>
        <v>28</v>
      </c>
      <c r="F45" s="207">
        <f t="shared" si="3"/>
        <v>1</v>
      </c>
      <c r="G45" s="313">
        <f t="shared" si="3"/>
        <v>242</v>
      </c>
      <c r="H45" s="207">
        <f t="shared" si="3"/>
        <v>1</v>
      </c>
      <c r="I45" s="87"/>
    </row>
  </sheetData>
  <mergeCells count="2">
    <mergeCell ref="B4:I4"/>
    <mergeCell ref="A1:I1"/>
  </mergeCells>
  <conditionalFormatting sqref="D6:D44">
    <cfRule type="colorScale" priority="3">
      <colorScale>
        <cfvo type="min"/>
        <cfvo type="max"/>
        <color rgb="FFFFEF9C"/>
        <color rgb="FF63BE7B"/>
      </colorScale>
    </cfRule>
  </conditionalFormatting>
  <conditionalFormatting sqref="F6:F44">
    <cfRule type="colorScale" priority="2">
      <colorScale>
        <cfvo type="min"/>
        <cfvo type="max"/>
        <color rgb="FFFFEF9C"/>
        <color rgb="FF63BE7B"/>
      </colorScale>
    </cfRule>
  </conditionalFormatting>
  <conditionalFormatting sqref="H6:H44">
    <cfRule type="colorScale" priority="1">
      <colorScale>
        <cfvo type="min"/>
        <cfvo type="max"/>
        <color rgb="FFFFEF9C"/>
        <color rgb="FF63BE7B"/>
      </colorScale>
    </cfRule>
  </conditionalFormatting>
  <hyperlinks>
    <hyperlink ref="L1" location="J!A1" display="Integrated / Survey Version"/>
    <hyperlink ref="M1" location="'J CAS'!A1" display="CAS                                            "/>
    <hyperlink ref="K1" location="'Table of Contents'!A1" display="Table of Contents"/>
  </hyperlinks>
  <pageMargins left="0.75" right="0.75" top="1" bottom="1" header="0.5" footer="0.5"/>
  <pageSetup scale="66" orientation="landscape" r:id="rId1"/>
  <headerFooter alignWithMargins="0">
    <oddHeader>&amp;CCommon Data Set 2010-11</oddHeader>
    <oddFooter>&amp;C&amp;A&amp;RPage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E11"/>
  <sheetViews>
    <sheetView zoomScaleNormal="100" workbookViewId="0">
      <selection sqref="A1:B1"/>
    </sheetView>
  </sheetViews>
  <sheetFormatPr defaultRowHeight="12.75" x14ac:dyDescent="0.2"/>
  <cols>
    <col min="1" max="1" width="13.140625" style="202" customWidth="1"/>
    <col min="2" max="2" width="83" style="201" customWidth="1"/>
    <col min="3" max="3" width="11" style="203" customWidth="1"/>
    <col min="4" max="16384" width="9.140625" style="203"/>
  </cols>
  <sheetData>
    <row r="1" spans="1:5" ht="33.75" customHeight="1" x14ac:dyDescent="0.2">
      <c r="A1" s="1048" t="s">
        <v>1094</v>
      </c>
      <c r="B1" s="1048"/>
      <c r="C1" s="343" t="s">
        <v>1043</v>
      </c>
      <c r="D1" s="334" t="s">
        <v>1026</v>
      </c>
      <c r="E1" s="344" t="s">
        <v>1044</v>
      </c>
    </row>
    <row r="2" spans="1:5" x14ac:dyDescent="0.2">
      <c r="A2" s="643"/>
      <c r="B2" s="643"/>
    </row>
    <row r="3" spans="1:5" ht="12.75" customHeight="1" x14ac:dyDescent="0.2">
      <c r="A3" s="1047" t="s">
        <v>1095</v>
      </c>
      <c r="B3" s="1047"/>
    </row>
    <row r="4" spans="1:5" x14ac:dyDescent="0.2">
      <c r="A4" s="203" t="s">
        <v>1063</v>
      </c>
      <c r="B4" s="203"/>
    </row>
    <row r="11" spans="1:5" ht="13.5" customHeight="1" x14ac:dyDescent="0.2"/>
  </sheetData>
  <mergeCells count="2">
    <mergeCell ref="A3:B3"/>
    <mergeCell ref="A1:B1"/>
  </mergeCells>
  <phoneticPr fontId="28" type="noConversion"/>
  <hyperlinks>
    <hyperlink ref="D1" location="'Table of Contents'!A1" display="Table of Contents"/>
  </hyperlinks>
  <pageMargins left="1" right="1" top="1" bottom="1" header="0.5" footer="0.5"/>
  <pageSetup scale="86" orientation="portrait" r:id="rId1"/>
  <headerFooter alignWithMargins="0">
    <oddHeader>&amp;CCommon Data Set 2011-2012</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155"/>
  <sheetViews>
    <sheetView zoomScaleNormal="100" workbookViewId="0"/>
  </sheetViews>
  <sheetFormatPr defaultRowHeight="12.75" x14ac:dyDescent="0.2"/>
  <cols>
    <col min="1" max="1" width="88.7109375" style="172" customWidth="1"/>
    <col min="2" max="16384" width="9.140625" style="145"/>
  </cols>
  <sheetData>
    <row r="1" spans="1:4" ht="33.75" x14ac:dyDescent="0.2">
      <c r="A1" s="166" t="s">
        <v>445</v>
      </c>
      <c r="B1" s="343" t="s">
        <v>1043</v>
      </c>
      <c r="C1" s="334" t="s">
        <v>1026</v>
      </c>
      <c r="D1" s="344" t="s">
        <v>1044</v>
      </c>
    </row>
    <row r="2" spans="1:4" ht="25.5" x14ac:dyDescent="0.2">
      <c r="A2" s="167" t="s">
        <v>535</v>
      </c>
    </row>
    <row r="3" spans="1:4" x14ac:dyDescent="0.2">
      <c r="A3" s="167"/>
    </row>
    <row r="4" spans="1:4" ht="25.5" x14ac:dyDescent="0.2">
      <c r="A4" s="168" t="s">
        <v>536</v>
      </c>
    </row>
    <row r="5" spans="1:4" x14ac:dyDescent="0.2">
      <c r="A5" s="169"/>
    </row>
    <row r="6" spans="1:4" ht="38.25" x14ac:dyDescent="0.2">
      <c r="A6" s="167" t="s">
        <v>357</v>
      </c>
    </row>
    <row r="7" spans="1:4" ht="38.25" x14ac:dyDescent="0.2">
      <c r="A7" s="167" t="s">
        <v>358</v>
      </c>
    </row>
    <row r="8" spans="1:4" x14ac:dyDescent="0.2">
      <c r="A8" s="167" t="s">
        <v>359</v>
      </c>
    </row>
    <row r="9" spans="1:4" ht="25.5" x14ac:dyDescent="0.2">
      <c r="A9" s="167" t="s">
        <v>360</v>
      </c>
    </row>
    <row r="10" spans="1:4" ht="44.25" customHeight="1" x14ac:dyDescent="0.2">
      <c r="A10" s="277" t="s">
        <v>745</v>
      </c>
    </row>
    <row r="11" spans="1:4" ht="51" x14ac:dyDescent="0.2">
      <c r="A11" s="167" t="s">
        <v>455</v>
      </c>
    </row>
    <row r="12" spans="1:4" ht="38.25" x14ac:dyDescent="0.2">
      <c r="A12" s="167" t="s">
        <v>456</v>
      </c>
    </row>
    <row r="13" spans="1:4" ht="38.25" x14ac:dyDescent="0.2">
      <c r="A13" s="167" t="s">
        <v>457</v>
      </c>
    </row>
    <row r="14" spans="1:4" ht="25.5" x14ac:dyDescent="0.2">
      <c r="A14" s="167" t="s">
        <v>458</v>
      </c>
    </row>
    <row r="15" spans="1:4" ht="89.25" x14ac:dyDescent="0.2">
      <c r="A15" s="167" t="s">
        <v>468</v>
      </c>
    </row>
    <row r="16" spans="1:4" ht="25.5" x14ac:dyDescent="0.2">
      <c r="A16" s="167" t="s">
        <v>646</v>
      </c>
    </row>
    <row r="17" spans="1:1" x14ac:dyDescent="0.2">
      <c r="A17" s="167" t="s">
        <v>647</v>
      </c>
    </row>
    <row r="18" spans="1:1" ht="38.25" x14ac:dyDescent="0.2">
      <c r="A18" s="167" t="s">
        <v>648</v>
      </c>
    </row>
    <row r="19" spans="1:1" ht="25.5" x14ac:dyDescent="0.2">
      <c r="A19" s="167" t="s">
        <v>649</v>
      </c>
    </row>
    <row r="20" spans="1:1" ht="38.25" x14ac:dyDescent="0.2">
      <c r="A20" s="278" t="s">
        <v>414</v>
      </c>
    </row>
    <row r="21" spans="1:1" ht="63.75" x14ac:dyDescent="0.2">
      <c r="A21" s="167" t="s">
        <v>650</v>
      </c>
    </row>
    <row r="22" spans="1:1" x14ac:dyDescent="0.2">
      <c r="A22" s="167" t="s">
        <v>651</v>
      </c>
    </row>
    <row r="23" spans="1:1" x14ac:dyDescent="0.2">
      <c r="A23" s="167" t="s">
        <v>652</v>
      </c>
    </row>
    <row r="24" spans="1:1" ht="25.5" x14ac:dyDescent="0.2">
      <c r="A24" s="167" t="s">
        <v>653</v>
      </c>
    </row>
    <row r="25" spans="1:1" ht="38.25" x14ac:dyDescent="0.2">
      <c r="A25" s="167" t="s">
        <v>654</v>
      </c>
    </row>
    <row r="26" spans="1:1" ht="38.25" x14ac:dyDescent="0.2">
      <c r="A26" s="167" t="s">
        <v>386</v>
      </c>
    </row>
    <row r="27" spans="1:1" ht="25.5" x14ac:dyDescent="0.2">
      <c r="A27" s="167" t="s">
        <v>387</v>
      </c>
    </row>
    <row r="28" spans="1:1" ht="38.25" x14ac:dyDescent="0.2">
      <c r="A28" s="167" t="s">
        <v>388</v>
      </c>
    </row>
    <row r="29" spans="1:1" ht="25.5" x14ac:dyDescent="0.2">
      <c r="A29" s="167" t="s">
        <v>389</v>
      </c>
    </row>
    <row r="30" spans="1:1" ht="51" x14ac:dyDescent="0.2">
      <c r="A30" s="167" t="s">
        <v>390</v>
      </c>
    </row>
    <row r="31" spans="1:1" ht="25.5" x14ac:dyDescent="0.2">
      <c r="A31" s="277" t="s">
        <v>813</v>
      </c>
    </row>
    <row r="32" spans="1:1" ht="25.5" x14ac:dyDescent="0.2">
      <c r="A32" s="167" t="s">
        <v>391</v>
      </c>
    </row>
    <row r="33" spans="1:1" ht="25.5" x14ac:dyDescent="0.2">
      <c r="A33" s="167" t="s">
        <v>392</v>
      </c>
    </row>
    <row r="34" spans="1:1" ht="38.25" x14ac:dyDescent="0.2">
      <c r="A34" s="167" t="s">
        <v>393</v>
      </c>
    </row>
    <row r="35" spans="1:1" ht="25.5" x14ac:dyDescent="0.2">
      <c r="A35" s="167" t="s">
        <v>394</v>
      </c>
    </row>
    <row r="36" spans="1:1" ht="51" x14ac:dyDescent="0.2">
      <c r="A36" s="167" t="s">
        <v>395</v>
      </c>
    </row>
    <row r="37" spans="1:1" ht="25.5" x14ac:dyDescent="0.2">
      <c r="A37" s="167" t="s">
        <v>396</v>
      </c>
    </row>
    <row r="38" spans="1:1" ht="25.5" x14ac:dyDescent="0.2">
      <c r="A38" s="167" t="s">
        <v>397</v>
      </c>
    </row>
    <row r="39" spans="1:1" ht="25.5" x14ac:dyDescent="0.2">
      <c r="A39" s="167" t="s">
        <v>398</v>
      </c>
    </row>
    <row r="40" spans="1:1" ht="38.25" x14ac:dyDescent="0.2">
      <c r="A40" s="167" t="s">
        <v>399</v>
      </c>
    </row>
    <row r="41" spans="1:1" ht="63.75" x14ac:dyDescent="0.2">
      <c r="A41" s="167" t="s">
        <v>400</v>
      </c>
    </row>
    <row r="42" spans="1:1" x14ac:dyDescent="0.2">
      <c r="A42" s="167" t="s">
        <v>401</v>
      </c>
    </row>
    <row r="43" spans="1:1" ht="25.5" x14ac:dyDescent="0.2">
      <c r="A43" s="167" t="s">
        <v>402</v>
      </c>
    </row>
    <row r="44" spans="1:1" ht="69" customHeight="1" x14ac:dyDescent="0.2">
      <c r="A44" s="277" t="s">
        <v>156</v>
      </c>
    </row>
    <row r="45" spans="1:1" ht="110.25" customHeight="1" x14ac:dyDescent="0.2">
      <c r="A45" s="277" t="s">
        <v>829</v>
      </c>
    </row>
    <row r="46" spans="1:1" ht="34.5" customHeight="1" x14ac:dyDescent="0.2">
      <c r="A46" s="277" t="s">
        <v>830</v>
      </c>
    </row>
    <row r="47" spans="1:1" ht="25.5" x14ac:dyDescent="0.2">
      <c r="A47" s="167" t="s">
        <v>717</v>
      </c>
    </row>
    <row r="48" spans="1:1" ht="38.25" x14ac:dyDescent="0.2">
      <c r="A48" s="167" t="s">
        <v>718</v>
      </c>
    </row>
    <row r="49" spans="1:1" ht="38.25" x14ac:dyDescent="0.2">
      <c r="A49" s="167" t="s">
        <v>719</v>
      </c>
    </row>
    <row r="50" spans="1:1" ht="25.5" x14ac:dyDescent="0.2">
      <c r="A50" s="167" t="s">
        <v>419</v>
      </c>
    </row>
    <row r="51" spans="1:1" ht="63.75" x14ac:dyDescent="0.2">
      <c r="A51" s="167" t="s">
        <v>887</v>
      </c>
    </row>
    <row r="52" spans="1:1" ht="25.5" x14ac:dyDescent="0.2">
      <c r="A52" s="167" t="s">
        <v>888</v>
      </c>
    </row>
    <row r="53" spans="1:1" ht="38.25" x14ac:dyDescent="0.2">
      <c r="A53" s="167" t="s">
        <v>889</v>
      </c>
    </row>
    <row r="54" spans="1:1" ht="38.25" x14ac:dyDescent="0.2">
      <c r="A54" s="167" t="s">
        <v>890</v>
      </c>
    </row>
    <row r="55" spans="1:1" ht="38.25" x14ac:dyDescent="0.2">
      <c r="A55" s="167" t="s">
        <v>891</v>
      </c>
    </row>
    <row r="56" spans="1:1" ht="51" x14ac:dyDescent="0.2">
      <c r="A56" s="167" t="s">
        <v>892</v>
      </c>
    </row>
    <row r="57" spans="1:1" ht="51" x14ac:dyDescent="0.2">
      <c r="A57" s="167" t="s">
        <v>893</v>
      </c>
    </row>
    <row r="58" spans="1:1" ht="38.25" x14ac:dyDescent="0.2">
      <c r="A58" s="167" t="s">
        <v>894</v>
      </c>
    </row>
    <row r="59" spans="1:1" x14ac:dyDescent="0.2">
      <c r="A59" s="167" t="s">
        <v>895</v>
      </c>
    </row>
    <row r="60" spans="1:1" ht="38.25" x14ac:dyDescent="0.2">
      <c r="A60" s="167" t="s">
        <v>896</v>
      </c>
    </row>
    <row r="61" spans="1:1" ht="25.5" x14ac:dyDescent="0.2">
      <c r="A61" s="167" t="s">
        <v>897</v>
      </c>
    </row>
    <row r="62" spans="1:1" ht="25.5" x14ac:dyDescent="0.2">
      <c r="A62" s="167" t="s">
        <v>898</v>
      </c>
    </row>
    <row r="63" spans="1:1" ht="63.75" x14ac:dyDescent="0.2">
      <c r="A63" s="167" t="s">
        <v>672</v>
      </c>
    </row>
    <row r="64" spans="1:1" ht="25.5" x14ac:dyDescent="0.2">
      <c r="A64" s="277" t="s">
        <v>831</v>
      </c>
    </row>
    <row r="65" spans="1:1" ht="25.5" x14ac:dyDescent="0.2">
      <c r="A65" s="167" t="s">
        <v>673</v>
      </c>
    </row>
    <row r="66" spans="1:1" ht="38.25" x14ac:dyDescent="0.2">
      <c r="A66" s="167" t="s">
        <v>880</v>
      </c>
    </row>
    <row r="67" spans="1:1" ht="25.5" x14ac:dyDescent="0.2">
      <c r="A67" s="167" t="s">
        <v>881</v>
      </c>
    </row>
    <row r="68" spans="1:1" ht="25.5" x14ac:dyDescent="0.2">
      <c r="A68" s="167" t="s">
        <v>882</v>
      </c>
    </row>
    <row r="69" spans="1:1" ht="38.25" x14ac:dyDescent="0.2">
      <c r="A69" s="167" t="s">
        <v>883</v>
      </c>
    </row>
    <row r="70" spans="1:1" ht="25.5" x14ac:dyDescent="0.2">
      <c r="A70" s="167" t="s">
        <v>884</v>
      </c>
    </row>
    <row r="71" spans="1:1" x14ac:dyDescent="0.2">
      <c r="A71" s="167" t="s">
        <v>885</v>
      </c>
    </row>
    <row r="72" spans="1:1" ht="25.5" x14ac:dyDescent="0.2">
      <c r="A72" s="276" t="s">
        <v>665</v>
      </c>
    </row>
    <row r="73" spans="1:1" ht="38.25" x14ac:dyDescent="0.2">
      <c r="A73" s="167" t="s">
        <v>800</v>
      </c>
    </row>
    <row r="74" spans="1:1" ht="38.25" x14ac:dyDescent="0.2">
      <c r="A74" s="167" t="s">
        <v>765</v>
      </c>
    </row>
    <row r="75" spans="1:1" x14ac:dyDescent="0.2">
      <c r="A75" s="167" t="s">
        <v>766</v>
      </c>
    </row>
    <row r="76" spans="1:1" ht="38.25" x14ac:dyDescent="0.2">
      <c r="A76" s="167" t="s">
        <v>801</v>
      </c>
    </row>
    <row r="77" spans="1:1" ht="59.25" customHeight="1" x14ac:dyDescent="0.2">
      <c r="A77" s="277" t="s">
        <v>832</v>
      </c>
    </row>
    <row r="78" spans="1:1" ht="25.5" x14ac:dyDescent="0.2">
      <c r="A78" s="167" t="s">
        <v>84</v>
      </c>
    </row>
    <row r="79" spans="1:1" ht="25.5" x14ac:dyDescent="0.2">
      <c r="A79" s="167" t="s">
        <v>85</v>
      </c>
    </row>
    <row r="80" spans="1:1" ht="38.25" x14ac:dyDescent="0.2">
      <c r="A80" s="278" t="s">
        <v>415</v>
      </c>
    </row>
    <row r="81" spans="1:1" ht="25.5" x14ac:dyDescent="0.2">
      <c r="A81" s="167" t="s">
        <v>86</v>
      </c>
    </row>
    <row r="82" spans="1:1" ht="25.5" x14ac:dyDescent="0.2">
      <c r="A82" s="167" t="s">
        <v>87</v>
      </c>
    </row>
    <row r="83" spans="1:1" ht="38.25" x14ac:dyDescent="0.2">
      <c r="A83" s="167" t="s">
        <v>88</v>
      </c>
    </row>
    <row r="84" spans="1:1" ht="25.5" x14ac:dyDescent="0.2">
      <c r="A84" s="167" t="s">
        <v>89</v>
      </c>
    </row>
    <row r="85" spans="1:1" ht="25.5" x14ac:dyDescent="0.2">
      <c r="A85" s="167" t="s">
        <v>90</v>
      </c>
    </row>
    <row r="86" spans="1:1" ht="25.5" x14ac:dyDescent="0.2">
      <c r="A86" s="167" t="s">
        <v>91</v>
      </c>
    </row>
    <row r="87" spans="1:1" ht="25.5" x14ac:dyDescent="0.2">
      <c r="A87" s="167" t="s">
        <v>92</v>
      </c>
    </row>
    <row r="88" spans="1:1" ht="51" x14ac:dyDescent="0.2">
      <c r="A88" s="167" t="s">
        <v>674</v>
      </c>
    </row>
    <row r="89" spans="1:1" ht="38.25" x14ac:dyDescent="0.2">
      <c r="A89" s="167" t="s">
        <v>675</v>
      </c>
    </row>
    <row r="90" spans="1:1" ht="38.25" x14ac:dyDescent="0.2">
      <c r="A90" s="167" t="s">
        <v>676</v>
      </c>
    </row>
    <row r="91" spans="1:1" ht="38.25" x14ac:dyDescent="0.2">
      <c r="A91" s="170" t="s">
        <v>677</v>
      </c>
    </row>
    <row r="92" spans="1:1" ht="51" x14ac:dyDescent="0.2">
      <c r="A92" s="170" t="s">
        <v>31</v>
      </c>
    </row>
    <row r="93" spans="1:1" ht="51" x14ac:dyDescent="0.2">
      <c r="A93" s="170" t="s">
        <v>32</v>
      </c>
    </row>
    <row r="94" spans="1:1" ht="38.25" x14ac:dyDescent="0.2">
      <c r="A94" s="167" t="s">
        <v>33</v>
      </c>
    </row>
    <row r="95" spans="1:1" ht="25.5" x14ac:dyDescent="0.2">
      <c r="A95" s="167" t="s">
        <v>34</v>
      </c>
    </row>
    <row r="96" spans="1:1" ht="38.25" x14ac:dyDescent="0.2">
      <c r="A96" s="167" t="s">
        <v>35</v>
      </c>
    </row>
    <row r="97" spans="1:1" x14ac:dyDescent="0.2">
      <c r="A97" s="167" t="s">
        <v>36</v>
      </c>
    </row>
    <row r="98" spans="1:1" ht="25.5" x14ac:dyDescent="0.2">
      <c r="A98" s="167" t="s">
        <v>746</v>
      </c>
    </row>
    <row r="99" spans="1:1" ht="38.25" x14ac:dyDescent="0.2">
      <c r="A99" s="167" t="s">
        <v>747</v>
      </c>
    </row>
    <row r="100" spans="1:1" ht="38.25" x14ac:dyDescent="0.2">
      <c r="A100" s="167" t="s">
        <v>748</v>
      </c>
    </row>
    <row r="101" spans="1:1" ht="25.5" x14ac:dyDescent="0.2">
      <c r="A101" s="167" t="s">
        <v>749</v>
      </c>
    </row>
    <row r="102" spans="1:1" ht="38.25" x14ac:dyDescent="0.2">
      <c r="A102" s="167" t="s">
        <v>750</v>
      </c>
    </row>
    <row r="103" spans="1:1" ht="25.5" x14ac:dyDescent="0.2">
      <c r="A103" s="167" t="s">
        <v>751</v>
      </c>
    </row>
    <row r="104" spans="1:1" ht="25.5" x14ac:dyDescent="0.2">
      <c r="A104" s="167" t="s">
        <v>752</v>
      </c>
    </row>
    <row r="105" spans="1:1" ht="38.25" x14ac:dyDescent="0.2">
      <c r="A105" s="167" t="s">
        <v>753</v>
      </c>
    </row>
    <row r="106" spans="1:1" ht="76.5" x14ac:dyDescent="0.2">
      <c r="A106" s="167" t="s">
        <v>113</v>
      </c>
    </row>
    <row r="107" spans="1:1" ht="25.5" x14ac:dyDescent="0.2">
      <c r="A107" s="167" t="s">
        <v>114</v>
      </c>
    </row>
    <row r="108" spans="1:1" ht="38.25" x14ac:dyDescent="0.2">
      <c r="A108" s="167" t="s">
        <v>115</v>
      </c>
    </row>
    <row r="109" spans="1:1" ht="38.25" x14ac:dyDescent="0.2">
      <c r="A109" s="167" t="s">
        <v>116</v>
      </c>
    </row>
    <row r="110" spans="1:1" ht="25.5" x14ac:dyDescent="0.2">
      <c r="A110" s="167" t="s">
        <v>117</v>
      </c>
    </row>
    <row r="111" spans="1:1" ht="38.25" x14ac:dyDescent="0.2">
      <c r="A111" s="167" t="s">
        <v>118</v>
      </c>
    </row>
    <row r="112" spans="1:1" ht="63.75" x14ac:dyDescent="0.2">
      <c r="A112" s="167" t="s">
        <v>119</v>
      </c>
    </row>
    <row r="113" spans="1:1" ht="25.5" x14ac:dyDescent="0.2">
      <c r="A113" s="167" t="s">
        <v>643</v>
      </c>
    </row>
    <row r="114" spans="1:1" ht="25.5" x14ac:dyDescent="0.2">
      <c r="A114" s="167" t="s">
        <v>644</v>
      </c>
    </row>
    <row r="115" spans="1:1" ht="38.25" x14ac:dyDescent="0.2">
      <c r="A115" s="167" t="s">
        <v>645</v>
      </c>
    </row>
    <row r="116" spans="1:1" ht="38.25" x14ac:dyDescent="0.2">
      <c r="A116" s="167" t="s">
        <v>131</v>
      </c>
    </row>
    <row r="117" spans="1:1" ht="25.5" x14ac:dyDescent="0.2">
      <c r="A117" s="167" t="s">
        <v>132</v>
      </c>
    </row>
    <row r="118" spans="1:1" x14ac:dyDescent="0.2">
      <c r="A118" s="167" t="s">
        <v>133</v>
      </c>
    </row>
    <row r="119" spans="1:1" ht="25.5" x14ac:dyDescent="0.2">
      <c r="A119" s="167" t="s">
        <v>134</v>
      </c>
    </row>
    <row r="120" spans="1:1" ht="38.25" x14ac:dyDescent="0.2">
      <c r="A120" s="167" t="s">
        <v>135</v>
      </c>
    </row>
    <row r="121" spans="1:1" ht="25.5" x14ac:dyDescent="0.2">
      <c r="A121" s="167" t="s">
        <v>136</v>
      </c>
    </row>
    <row r="122" spans="1:1" ht="25.5" x14ac:dyDescent="0.2">
      <c r="A122" s="167" t="s">
        <v>137</v>
      </c>
    </row>
    <row r="123" spans="1:1" ht="38.25" x14ac:dyDescent="0.2">
      <c r="A123" s="167" t="s">
        <v>919</v>
      </c>
    </row>
    <row r="124" spans="1:1" ht="25.5" x14ac:dyDescent="0.2">
      <c r="A124" s="167" t="s">
        <v>920</v>
      </c>
    </row>
    <row r="125" spans="1:1" ht="38.25" x14ac:dyDescent="0.2">
      <c r="A125" s="167" t="s">
        <v>921</v>
      </c>
    </row>
    <row r="126" spans="1:1" ht="25.5" x14ac:dyDescent="0.2">
      <c r="A126" s="167" t="s">
        <v>886</v>
      </c>
    </row>
    <row r="127" spans="1:1" ht="25.5" x14ac:dyDescent="0.2">
      <c r="A127" s="167" t="s">
        <v>767</v>
      </c>
    </row>
    <row r="128" spans="1:1" ht="25.5" x14ac:dyDescent="0.2">
      <c r="A128" s="167" t="s">
        <v>487</v>
      </c>
    </row>
    <row r="129" spans="1:1" ht="25.5" x14ac:dyDescent="0.2">
      <c r="A129" s="167" t="s">
        <v>488</v>
      </c>
    </row>
    <row r="130" spans="1:1" ht="38.25" x14ac:dyDescent="0.2">
      <c r="A130" s="167" t="s">
        <v>489</v>
      </c>
    </row>
    <row r="132" spans="1:1" x14ac:dyDescent="0.2">
      <c r="A132" s="171" t="s">
        <v>599</v>
      </c>
    </row>
    <row r="134" spans="1:1" x14ac:dyDescent="0.2">
      <c r="A134" s="268" t="s">
        <v>418</v>
      </c>
    </row>
    <row r="135" spans="1:1" ht="51" x14ac:dyDescent="0.2">
      <c r="A135" s="276" t="s">
        <v>811</v>
      </c>
    </row>
    <row r="136" spans="1:1" ht="25.5" x14ac:dyDescent="0.2">
      <c r="A136" s="167" t="s">
        <v>837</v>
      </c>
    </row>
    <row r="137" spans="1:1" ht="51" x14ac:dyDescent="0.2">
      <c r="A137" s="167" t="s">
        <v>812</v>
      </c>
    </row>
    <row r="138" spans="1:1" ht="25.5" x14ac:dyDescent="0.2">
      <c r="A138" s="276" t="s">
        <v>810</v>
      </c>
    </row>
    <row r="139" spans="1:1" ht="25.5" x14ac:dyDescent="0.2">
      <c r="A139" s="167" t="s">
        <v>600</v>
      </c>
    </row>
    <row r="140" spans="1:1" ht="38.25" x14ac:dyDescent="0.2">
      <c r="A140" s="167" t="s">
        <v>697</v>
      </c>
    </row>
    <row r="141" spans="1:1" ht="25.5" x14ac:dyDescent="0.2">
      <c r="A141" s="167" t="s">
        <v>446</v>
      </c>
    </row>
    <row r="142" spans="1:1" ht="25.5" x14ac:dyDescent="0.2">
      <c r="A142" s="167" t="s">
        <v>666</v>
      </c>
    </row>
    <row r="143" spans="1:1" ht="63.75" x14ac:dyDescent="0.2">
      <c r="A143" s="167" t="s">
        <v>447</v>
      </c>
    </row>
    <row r="144" spans="1:1" x14ac:dyDescent="0.2">
      <c r="A144" s="167" t="s">
        <v>435</v>
      </c>
    </row>
    <row r="145" spans="1:1" x14ac:dyDescent="0.2">
      <c r="A145" s="168" t="s">
        <v>590</v>
      </c>
    </row>
    <row r="146" spans="1:1" x14ac:dyDescent="0.2">
      <c r="A146" s="168" t="s">
        <v>591</v>
      </c>
    </row>
    <row r="147" spans="1:1" x14ac:dyDescent="0.2">
      <c r="A147" s="168" t="s">
        <v>592</v>
      </c>
    </row>
    <row r="148" spans="1:1" x14ac:dyDescent="0.2">
      <c r="A148" s="168" t="s">
        <v>593</v>
      </c>
    </row>
    <row r="149" spans="1:1" x14ac:dyDescent="0.2">
      <c r="A149" s="168" t="s">
        <v>594</v>
      </c>
    </row>
    <row r="150" spans="1:1" x14ac:dyDescent="0.2">
      <c r="A150" s="168" t="s">
        <v>595</v>
      </c>
    </row>
    <row r="151" spans="1:1" x14ac:dyDescent="0.2">
      <c r="A151" s="168" t="s">
        <v>596</v>
      </c>
    </row>
    <row r="152" spans="1:1" x14ac:dyDescent="0.2">
      <c r="A152" s="168" t="s">
        <v>597</v>
      </c>
    </row>
    <row r="153" spans="1:1" x14ac:dyDescent="0.2">
      <c r="A153" s="168" t="s">
        <v>598</v>
      </c>
    </row>
    <row r="154" spans="1:1" ht="25.5" x14ac:dyDescent="0.2">
      <c r="A154" s="167" t="s">
        <v>667</v>
      </c>
    </row>
    <row r="155" spans="1:1" ht="25.5" x14ac:dyDescent="0.2">
      <c r="A155" s="167" t="s">
        <v>711</v>
      </c>
    </row>
  </sheetData>
  <phoneticPr fontId="0" type="noConversion"/>
  <hyperlinks>
    <hyperlink ref="C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L275"/>
  <sheetViews>
    <sheetView topLeftCell="A208" workbookViewId="0">
      <selection activeCell="D235" sqref="D235"/>
    </sheetView>
  </sheetViews>
  <sheetFormatPr defaultRowHeight="12.75" x14ac:dyDescent="0.2"/>
  <cols>
    <col min="1" max="1" width="4.42578125" style="1" customWidth="1"/>
    <col min="2" max="2" width="27" customWidth="1"/>
    <col min="3" max="6" width="14.7109375" customWidth="1"/>
  </cols>
  <sheetData>
    <row r="1" spans="1:12" ht="34.5" thickBot="1" x14ac:dyDescent="0.25">
      <c r="A1" s="711" t="s">
        <v>1015</v>
      </c>
      <c r="B1" s="790"/>
      <c r="C1" s="790"/>
      <c r="D1" s="790"/>
      <c r="E1" s="790"/>
      <c r="F1" s="790"/>
      <c r="G1" s="343" t="s">
        <v>1043</v>
      </c>
      <c r="H1" s="334" t="s">
        <v>1026</v>
      </c>
      <c r="I1" s="340" t="s">
        <v>1028</v>
      </c>
      <c r="J1" s="336" t="s">
        <v>1010</v>
      </c>
      <c r="K1" s="337" t="s">
        <v>1011</v>
      </c>
      <c r="L1" s="344" t="s">
        <v>1044</v>
      </c>
    </row>
    <row r="2" spans="1:12" x14ac:dyDescent="0.2">
      <c r="A2" s="670"/>
      <c r="B2" s="683"/>
      <c r="C2" s="683"/>
      <c r="D2" s="683"/>
      <c r="E2" s="683"/>
      <c r="F2" s="683"/>
      <c r="G2" s="683"/>
      <c r="H2" s="683"/>
      <c r="I2" s="641"/>
      <c r="J2" s="641"/>
      <c r="K2" s="641"/>
      <c r="L2" s="641"/>
    </row>
    <row r="3" spans="1:12" ht="15.75" x14ac:dyDescent="0.25">
      <c r="A3" s="670"/>
      <c r="B3" s="22" t="s">
        <v>380</v>
      </c>
      <c r="C3" s="683"/>
      <c r="D3" s="683"/>
      <c r="E3" s="683"/>
      <c r="F3" s="683"/>
      <c r="G3" s="683"/>
      <c r="H3" s="683"/>
      <c r="I3" s="641"/>
      <c r="J3" s="641"/>
      <c r="K3" s="641"/>
      <c r="L3" s="641"/>
    </row>
    <row r="4" spans="1:12" ht="105.75" customHeight="1" x14ac:dyDescent="0.2">
      <c r="A4" s="685" t="s">
        <v>619</v>
      </c>
      <c r="B4" s="784" t="s">
        <v>1081</v>
      </c>
      <c r="C4" s="792"/>
      <c r="D4" s="792"/>
      <c r="E4" s="792"/>
      <c r="F4" s="712"/>
      <c r="G4" s="683"/>
      <c r="H4" s="683"/>
      <c r="I4" s="641"/>
      <c r="J4" s="641"/>
      <c r="K4" s="641"/>
      <c r="L4" s="641"/>
    </row>
    <row r="5" spans="1:12" ht="12.75" customHeight="1" x14ac:dyDescent="0.2">
      <c r="A5" s="685" t="s">
        <v>619</v>
      </c>
      <c r="B5" s="729" t="s">
        <v>313</v>
      </c>
      <c r="C5" s="761"/>
      <c r="D5" s="762"/>
      <c r="E5" s="667">
        <f>'C CAS'!E5</f>
        <v>727</v>
      </c>
      <c r="F5" s="683"/>
      <c r="G5" s="683"/>
      <c r="H5" s="683"/>
      <c r="I5" s="641"/>
      <c r="J5" s="641"/>
      <c r="K5" s="641"/>
      <c r="L5" s="641"/>
    </row>
    <row r="6" spans="1:12" x14ac:dyDescent="0.2">
      <c r="A6" s="685" t="s">
        <v>619</v>
      </c>
      <c r="B6" s="791" t="s">
        <v>314</v>
      </c>
      <c r="C6" s="759"/>
      <c r="D6" s="760"/>
      <c r="E6" s="702">
        <f>'C CAS'!E6</f>
        <v>1332</v>
      </c>
      <c r="F6" s="683"/>
      <c r="G6" s="683"/>
      <c r="H6" s="683"/>
      <c r="I6" s="641"/>
      <c r="J6" s="641"/>
      <c r="K6" s="641"/>
      <c r="L6" s="641"/>
    </row>
    <row r="7" spans="1:12" x14ac:dyDescent="0.2">
      <c r="A7" s="685"/>
      <c r="B7" s="648"/>
      <c r="C7" s="648"/>
      <c r="D7" s="648"/>
      <c r="E7" s="675">
        <f>SUM(E5:E6)</f>
        <v>2059</v>
      </c>
      <c r="F7" s="683"/>
      <c r="G7" s="683"/>
      <c r="H7" s="683"/>
      <c r="I7" s="641"/>
      <c r="J7" s="641"/>
      <c r="K7" s="641"/>
      <c r="L7" s="641"/>
    </row>
    <row r="8" spans="1:12" x14ac:dyDescent="0.2">
      <c r="A8" s="685"/>
      <c r="B8" s="648"/>
      <c r="C8" s="42"/>
      <c r="D8" s="42"/>
      <c r="E8" s="648"/>
      <c r="F8" s="683"/>
      <c r="G8" s="683"/>
      <c r="H8" s="683"/>
      <c r="I8" s="641"/>
      <c r="J8" s="641"/>
      <c r="K8" s="641"/>
      <c r="L8" s="641"/>
    </row>
    <row r="9" spans="1:12" x14ac:dyDescent="0.2">
      <c r="A9" s="685" t="s">
        <v>619</v>
      </c>
      <c r="B9" s="791" t="s">
        <v>315</v>
      </c>
      <c r="C9" s="759"/>
      <c r="D9" s="760"/>
      <c r="E9" s="702">
        <f>'C CAS'!E9</f>
        <v>690</v>
      </c>
      <c r="F9" s="683"/>
      <c r="G9" s="683"/>
      <c r="H9" s="683"/>
      <c r="I9" s="641"/>
      <c r="J9" s="641"/>
      <c r="K9" s="641"/>
      <c r="L9" s="641"/>
    </row>
    <row r="10" spans="1:12" x14ac:dyDescent="0.2">
      <c r="A10" s="685" t="s">
        <v>619</v>
      </c>
      <c r="B10" s="791" t="s">
        <v>764</v>
      </c>
      <c r="C10" s="759"/>
      <c r="D10" s="760"/>
      <c r="E10" s="702">
        <f>'C CAS'!E10</f>
        <v>1275</v>
      </c>
      <c r="F10" s="683"/>
      <c r="G10" s="683"/>
      <c r="H10" s="683"/>
      <c r="I10" s="641"/>
      <c r="J10" s="641"/>
      <c r="K10" s="641"/>
      <c r="L10" s="641"/>
    </row>
    <row r="11" spans="1:12" x14ac:dyDescent="0.2">
      <c r="A11" s="685"/>
      <c r="B11" s="648"/>
      <c r="C11" s="648"/>
      <c r="D11" s="648"/>
      <c r="E11" s="675">
        <f>SUM(E9:E10)</f>
        <v>1965</v>
      </c>
      <c r="F11" s="683"/>
      <c r="G11" s="683"/>
      <c r="H11" s="683"/>
      <c r="I11" s="641"/>
      <c r="J11" s="641"/>
      <c r="K11" s="641"/>
      <c r="L11" s="641"/>
    </row>
    <row r="12" spans="1:12" x14ac:dyDescent="0.2">
      <c r="A12" s="685"/>
      <c r="B12" s="648"/>
      <c r="C12" s="29"/>
      <c r="D12" s="29"/>
      <c r="E12" s="648"/>
      <c r="F12" s="683"/>
      <c r="G12" s="683"/>
      <c r="H12" s="683"/>
      <c r="I12" s="641"/>
      <c r="J12" s="641"/>
      <c r="K12" s="641"/>
      <c r="L12" s="641"/>
    </row>
    <row r="13" spans="1:12" x14ac:dyDescent="0.2">
      <c r="A13" s="685" t="s">
        <v>619</v>
      </c>
      <c r="B13" s="791" t="s">
        <v>754</v>
      </c>
      <c r="C13" s="759"/>
      <c r="D13" s="760"/>
      <c r="E13" s="702">
        <f>'C CAS'!E13</f>
        <v>214</v>
      </c>
      <c r="F13" s="683"/>
      <c r="G13" s="683"/>
      <c r="H13" s="683"/>
      <c r="I13" s="641"/>
      <c r="J13" s="641"/>
      <c r="K13" s="641"/>
      <c r="L13" s="641"/>
    </row>
    <row r="14" spans="1:12" x14ac:dyDescent="0.2">
      <c r="A14" s="685" t="s">
        <v>619</v>
      </c>
      <c r="B14" s="774" t="s">
        <v>755</v>
      </c>
      <c r="C14" s="759"/>
      <c r="D14" s="760"/>
      <c r="E14" s="702">
        <f>'C CAS'!E14</f>
        <v>0</v>
      </c>
      <c r="F14" s="683"/>
      <c r="G14" s="683"/>
      <c r="H14" s="683"/>
      <c r="I14" s="641"/>
      <c r="J14" s="641"/>
      <c r="K14" s="641"/>
      <c r="L14" s="641"/>
    </row>
    <row r="15" spans="1:12" x14ac:dyDescent="0.2">
      <c r="A15" s="685"/>
      <c r="B15" s="658"/>
      <c r="C15" s="648"/>
      <c r="D15" s="648"/>
      <c r="E15" s="675">
        <f>SUM(E13:E14)</f>
        <v>214</v>
      </c>
      <c r="F15" s="683"/>
      <c r="G15" s="683"/>
      <c r="H15" s="683"/>
      <c r="I15" s="641"/>
      <c r="J15" s="641"/>
      <c r="K15" s="641"/>
      <c r="L15" s="641"/>
    </row>
    <row r="16" spans="1:12" x14ac:dyDescent="0.2">
      <c r="A16" s="685"/>
      <c r="B16" s="648"/>
      <c r="C16" s="29"/>
      <c r="D16" s="29"/>
      <c r="E16" s="648"/>
      <c r="F16" s="683"/>
      <c r="G16" s="683"/>
      <c r="H16" s="683"/>
      <c r="I16" s="641"/>
      <c r="J16" s="641"/>
      <c r="K16" s="641"/>
      <c r="L16" s="641"/>
    </row>
    <row r="17" spans="1:12" x14ac:dyDescent="0.2">
      <c r="A17" s="685" t="s">
        <v>619</v>
      </c>
      <c r="B17" s="795" t="s">
        <v>756</v>
      </c>
      <c r="C17" s="759"/>
      <c r="D17" s="760"/>
      <c r="E17" s="702">
        <f>'C CAS'!E17</f>
        <v>388</v>
      </c>
      <c r="F17" s="683"/>
      <c r="G17" s="683"/>
      <c r="H17" s="683"/>
      <c r="I17" s="641"/>
      <c r="J17" s="641"/>
      <c r="K17" s="641"/>
      <c r="L17" s="641"/>
    </row>
    <row r="18" spans="1:12" x14ac:dyDescent="0.2">
      <c r="A18" s="685" t="s">
        <v>619</v>
      </c>
      <c r="B18" s="774" t="s">
        <v>757</v>
      </c>
      <c r="C18" s="759"/>
      <c r="D18" s="760"/>
      <c r="E18" s="702">
        <f>'C CAS'!E18</f>
        <v>2</v>
      </c>
      <c r="F18" s="683"/>
      <c r="G18" s="683"/>
      <c r="H18" s="683"/>
      <c r="I18" s="641"/>
      <c r="J18" s="641"/>
      <c r="K18" s="641"/>
      <c r="L18" s="641"/>
    </row>
    <row r="19" spans="1:12" x14ac:dyDescent="0.2">
      <c r="A19" s="685"/>
      <c r="B19" s="658"/>
      <c r="C19" s="648"/>
      <c r="D19" s="648"/>
      <c r="E19" s="304">
        <f>SUM(E17:E18)</f>
        <v>390</v>
      </c>
      <c r="F19" s="683"/>
      <c r="G19" s="683"/>
      <c r="H19" s="683"/>
      <c r="I19" s="641"/>
      <c r="J19" s="641"/>
      <c r="K19" s="641"/>
      <c r="L19" s="641"/>
    </row>
    <row r="20" spans="1:12" x14ac:dyDescent="0.2">
      <c r="A20" s="685"/>
      <c r="B20" s="658"/>
      <c r="C20" s="648"/>
      <c r="D20" s="648"/>
      <c r="E20" s="675">
        <f>SUM(E19,E15)</f>
        <v>604</v>
      </c>
      <c r="F20" s="683"/>
      <c r="G20" s="683"/>
      <c r="H20" s="683"/>
      <c r="I20" s="641"/>
      <c r="J20" s="641"/>
      <c r="K20" s="641"/>
      <c r="L20" s="641"/>
    </row>
    <row r="21" spans="1:12" x14ac:dyDescent="0.2">
      <c r="A21" s="670"/>
      <c r="B21" s="683"/>
      <c r="C21" s="683"/>
      <c r="D21" s="683"/>
      <c r="E21" s="683"/>
      <c r="F21" s="683"/>
      <c r="G21" s="683"/>
      <c r="H21" s="683"/>
      <c r="I21" s="641"/>
      <c r="J21" s="641"/>
      <c r="K21" s="641"/>
      <c r="L21" s="641"/>
    </row>
    <row r="22" spans="1:12" ht="29.25" customHeight="1" x14ac:dyDescent="0.2">
      <c r="A22" s="685" t="s">
        <v>620</v>
      </c>
      <c r="B22" s="784" t="s">
        <v>758</v>
      </c>
      <c r="C22" s="792"/>
      <c r="D22" s="792"/>
      <c r="E22" s="792"/>
      <c r="F22" s="712"/>
      <c r="G22" s="683"/>
      <c r="H22" s="683"/>
      <c r="I22" s="641"/>
      <c r="J22" s="641"/>
      <c r="K22" s="641"/>
      <c r="L22" s="641"/>
    </row>
    <row r="23" spans="1:12" x14ac:dyDescent="0.2">
      <c r="A23" s="685"/>
      <c r="B23" s="782"/>
      <c r="C23" s="783"/>
      <c r="D23" s="783"/>
      <c r="E23" s="33" t="s">
        <v>507</v>
      </c>
      <c r="F23" s="33" t="s">
        <v>508</v>
      </c>
      <c r="G23" s="683"/>
      <c r="H23" s="683"/>
      <c r="I23" s="641"/>
      <c r="J23" s="641"/>
      <c r="K23" s="641"/>
      <c r="L23" s="641"/>
    </row>
    <row r="24" spans="1:12" x14ac:dyDescent="0.2">
      <c r="A24" s="685" t="s">
        <v>620</v>
      </c>
      <c r="B24" s="794" t="s">
        <v>381</v>
      </c>
      <c r="C24" s="794"/>
      <c r="D24" s="794"/>
      <c r="E24" s="349" t="s">
        <v>971</v>
      </c>
      <c r="F24" s="349"/>
      <c r="G24" s="683"/>
      <c r="H24" s="683"/>
      <c r="I24" s="641"/>
      <c r="J24" s="641"/>
      <c r="K24" s="641"/>
      <c r="L24" s="641"/>
    </row>
    <row r="25" spans="1:12" x14ac:dyDescent="0.2">
      <c r="A25" s="685" t="s">
        <v>620</v>
      </c>
      <c r="B25" s="796" t="s">
        <v>1082</v>
      </c>
      <c r="C25" s="770"/>
      <c r="D25" s="770"/>
      <c r="E25" s="41"/>
      <c r="F25" s="29"/>
      <c r="G25" s="683"/>
      <c r="H25" s="683"/>
      <c r="I25" s="641"/>
      <c r="J25" s="641"/>
      <c r="K25" s="641"/>
      <c r="L25" s="641"/>
    </row>
    <row r="26" spans="1:12" x14ac:dyDescent="0.2">
      <c r="A26" s="685" t="s">
        <v>620</v>
      </c>
      <c r="B26" s="797" t="s">
        <v>655</v>
      </c>
      <c r="C26" s="798"/>
      <c r="D26" s="799"/>
      <c r="E26" s="702">
        <f>'C CAS'!E26</f>
        <v>0</v>
      </c>
      <c r="F26" s="29"/>
      <c r="G26" s="683"/>
      <c r="H26" s="683"/>
      <c r="I26" s="641"/>
      <c r="J26" s="641"/>
      <c r="K26" s="641"/>
      <c r="L26" s="641"/>
    </row>
    <row r="27" spans="1:12" x14ac:dyDescent="0.2">
      <c r="A27" s="685" t="s">
        <v>620</v>
      </c>
      <c r="B27" s="800" t="s">
        <v>448</v>
      </c>
      <c r="C27" s="800"/>
      <c r="D27" s="800"/>
      <c r="E27" s="702">
        <f>'C CAS'!E27</f>
        <v>0</v>
      </c>
      <c r="F27" s="29"/>
      <c r="G27" s="683"/>
      <c r="H27" s="683"/>
      <c r="I27" s="641"/>
      <c r="J27" s="641"/>
      <c r="K27" s="641"/>
      <c r="L27" s="641"/>
    </row>
    <row r="28" spans="1:12" x14ac:dyDescent="0.2">
      <c r="A28" s="685" t="s">
        <v>620</v>
      </c>
      <c r="B28" s="800" t="s">
        <v>449</v>
      </c>
      <c r="C28" s="800"/>
      <c r="D28" s="800"/>
      <c r="E28" s="702">
        <f>'C CAS'!E28</f>
        <v>0</v>
      </c>
      <c r="F28" s="683"/>
      <c r="G28" s="683"/>
      <c r="H28" s="683"/>
      <c r="I28" s="641"/>
      <c r="J28" s="641"/>
      <c r="K28" s="641"/>
      <c r="L28" s="641"/>
    </row>
    <row r="29" spans="1:12" x14ac:dyDescent="0.2">
      <c r="A29" s="685" t="s">
        <v>620</v>
      </c>
      <c r="B29" s="254" t="s">
        <v>656</v>
      </c>
      <c r="C29" s="658"/>
      <c r="D29" s="658"/>
      <c r="E29" s="215" t="s">
        <v>1055</v>
      </c>
      <c r="F29" s="683"/>
      <c r="G29" s="683"/>
      <c r="H29" s="683"/>
      <c r="I29" s="641"/>
      <c r="J29" s="641"/>
      <c r="K29" s="641"/>
      <c r="L29" s="641"/>
    </row>
    <row r="30" spans="1:12" x14ac:dyDescent="0.2">
      <c r="A30" s="685" t="s">
        <v>620</v>
      </c>
      <c r="B30" s="807" t="s">
        <v>657</v>
      </c>
      <c r="C30" s="757"/>
      <c r="D30" s="658"/>
      <c r="E30" s="32"/>
      <c r="F30" s="683"/>
      <c r="G30" s="683"/>
      <c r="H30" s="683"/>
      <c r="I30" s="641"/>
      <c r="J30" s="641"/>
      <c r="K30" s="641"/>
      <c r="L30" s="641"/>
    </row>
    <row r="31" spans="1:12" x14ac:dyDescent="0.2">
      <c r="A31" s="685" t="s">
        <v>620</v>
      </c>
      <c r="B31" s="807" t="s">
        <v>658</v>
      </c>
      <c r="C31" s="757"/>
      <c r="D31" s="658"/>
      <c r="E31" s="215" t="s">
        <v>1055</v>
      </c>
      <c r="F31" s="683"/>
      <c r="G31" s="683"/>
      <c r="H31" s="683"/>
      <c r="I31" s="641"/>
      <c r="J31" s="641"/>
      <c r="K31" s="641"/>
      <c r="L31" s="641"/>
    </row>
    <row r="32" spans="1:12" x14ac:dyDescent="0.2">
      <c r="A32" s="670"/>
      <c r="B32" s="649"/>
      <c r="C32" s="649"/>
      <c r="D32" s="649"/>
      <c r="E32" s="683"/>
      <c r="F32" s="683"/>
      <c r="G32" s="683"/>
      <c r="H32" s="683"/>
      <c r="I32" s="641"/>
      <c r="J32" s="641"/>
      <c r="K32" s="641"/>
      <c r="L32" s="641"/>
    </row>
    <row r="33" spans="1:12" ht="15.75" x14ac:dyDescent="0.25">
      <c r="A33" s="671"/>
      <c r="B33" s="22" t="s">
        <v>382</v>
      </c>
      <c r="C33" s="683"/>
      <c r="D33" s="683"/>
      <c r="E33" s="683"/>
      <c r="F33" s="683"/>
      <c r="G33" s="683"/>
      <c r="H33" s="683"/>
      <c r="I33" s="641"/>
      <c r="J33" s="641"/>
      <c r="K33" s="641"/>
      <c r="L33" s="641"/>
    </row>
    <row r="34" spans="1:12" x14ac:dyDescent="0.2">
      <c r="A34" s="685" t="s">
        <v>618</v>
      </c>
      <c r="B34" s="3" t="s">
        <v>706</v>
      </c>
      <c r="C34" s="683"/>
      <c r="D34" s="683"/>
      <c r="E34" s="683"/>
      <c r="F34" s="683"/>
      <c r="G34" s="683"/>
      <c r="H34" s="683"/>
      <c r="I34" s="641"/>
      <c r="J34" s="641"/>
      <c r="K34" s="641"/>
      <c r="L34" s="641"/>
    </row>
    <row r="35" spans="1:12" ht="25.5" customHeight="1" x14ac:dyDescent="0.2">
      <c r="A35" s="685" t="s">
        <v>618</v>
      </c>
      <c r="B35" s="751" t="s">
        <v>383</v>
      </c>
      <c r="C35" s="751"/>
      <c r="D35" s="349" t="s">
        <v>971</v>
      </c>
      <c r="E35" s="683"/>
      <c r="F35" s="29"/>
      <c r="G35" s="683"/>
      <c r="H35" s="683"/>
      <c r="I35" s="641"/>
      <c r="J35" s="641"/>
      <c r="K35" s="641"/>
      <c r="L35" s="641"/>
    </row>
    <row r="36" spans="1:12" ht="24.75" customHeight="1" x14ac:dyDescent="0.2">
      <c r="A36" s="685" t="s">
        <v>618</v>
      </c>
      <c r="B36" s="777" t="s">
        <v>450</v>
      </c>
      <c r="C36" s="751"/>
      <c r="D36" s="349"/>
      <c r="E36" s="683"/>
      <c r="F36" s="29"/>
      <c r="G36" s="683"/>
      <c r="H36" s="683"/>
      <c r="I36" s="641"/>
      <c r="J36" s="641"/>
      <c r="K36" s="641"/>
      <c r="L36" s="641"/>
    </row>
    <row r="37" spans="1:12" ht="12.75" customHeight="1" x14ac:dyDescent="0.2">
      <c r="A37" s="685" t="s">
        <v>618</v>
      </c>
      <c r="B37" s="751" t="s">
        <v>451</v>
      </c>
      <c r="C37" s="751"/>
      <c r="D37" s="349"/>
      <c r="E37" s="683"/>
      <c r="F37" s="29"/>
      <c r="G37" s="683"/>
      <c r="H37" s="683"/>
      <c r="I37" s="641"/>
      <c r="J37" s="641"/>
      <c r="K37" s="641"/>
      <c r="L37" s="641"/>
    </row>
    <row r="38" spans="1:12" x14ac:dyDescent="0.2">
      <c r="A38" s="670"/>
      <c r="B38" s="683"/>
      <c r="C38" s="683"/>
      <c r="D38" s="683"/>
      <c r="E38" s="683"/>
      <c r="F38" s="683"/>
      <c r="G38" s="683"/>
      <c r="H38" s="683"/>
      <c r="I38" s="641"/>
      <c r="J38" s="641"/>
      <c r="K38" s="641"/>
      <c r="L38" s="641"/>
    </row>
    <row r="39" spans="1:12" ht="29.25" customHeight="1" x14ac:dyDescent="0.2">
      <c r="A39" s="685" t="s">
        <v>621</v>
      </c>
      <c r="B39" s="801" t="s">
        <v>922</v>
      </c>
      <c r="C39" s="801"/>
      <c r="D39" s="801"/>
      <c r="E39" s="801"/>
      <c r="F39" s="712"/>
      <c r="G39" s="683"/>
      <c r="H39" s="683"/>
      <c r="I39" s="641"/>
      <c r="J39" s="641"/>
      <c r="K39" s="641"/>
      <c r="L39" s="641"/>
    </row>
    <row r="40" spans="1:12" x14ac:dyDescent="0.2">
      <c r="A40" s="685" t="s">
        <v>621</v>
      </c>
      <c r="B40" s="751" t="s">
        <v>452</v>
      </c>
      <c r="C40" s="751"/>
      <c r="D40" s="349" t="s">
        <v>971</v>
      </c>
      <c r="E40" s="683"/>
      <c r="F40" s="29"/>
      <c r="G40" s="683"/>
      <c r="H40" s="683"/>
      <c r="I40" s="641"/>
      <c r="J40" s="641"/>
      <c r="K40" s="641"/>
      <c r="L40" s="641"/>
    </row>
    <row r="41" spans="1:12" x14ac:dyDescent="0.2">
      <c r="A41" s="685" t="s">
        <v>621</v>
      </c>
      <c r="B41" s="777" t="s">
        <v>453</v>
      </c>
      <c r="C41" s="751"/>
      <c r="D41" s="33"/>
      <c r="E41" s="683"/>
      <c r="F41" s="29"/>
      <c r="G41" s="683"/>
      <c r="H41" s="683"/>
      <c r="I41" s="641"/>
      <c r="J41" s="641"/>
      <c r="K41" s="641"/>
      <c r="L41" s="641"/>
    </row>
    <row r="42" spans="1:12" ht="12.75" customHeight="1" x14ac:dyDescent="0.2">
      <c r="A42" s="685" t="s">
        <v>621</v>
      </c>
      <c r="B42" s="751" t="s">
        <v>454</v>
      </c>
      <c r="C42" s="751"/>
      <c r="D42" s="33"/>
      <c r="E42" s="683"/>
      <c r="F42" s="29"/>
      <c r="G42" s="683"/>
      <c r="H42" s="683"/>
      <c r="I42" s="641"/>
      <c r="J42" s="641"/>
      <c r="K42" s="641"/>
      <c r="L42" s="641"/>
    </row>
    <row r="43" spans="1:12" x14ac:dyDescent="0.2">
      <c r="A43" s="670"/>
      <c r="B43" s="683"/>
      <c r="C43" s="683"/>
      <c r="D43" s="683"/>
      <c r="E43" s="683"/>
      <c r="F43" s="683"/>
      <c r="G43" s="683"/>
      <c r="H43" s="683"/>
      <c r="I43" s="641"/>
      <c r="J43" s="641"/>
      <c r="K43" s="641"/>
      <c r="L43" s="641"/>
    </row>
    <row r="44" spans="1:12" ht="54.75" customHeight="1" x14ac:dyDescent="0.2">
      <c r="A44" s="685" t="s">
        <v>622</v>
      </c>
      <c r="B44" s="784" t="s">
        <v>588</v>
      </c>
      <c r="C44" s="785"/>
      <c r="D44" s="785"/>
      <c r="E44" s="785"/>
      <c r="F44" s="712"/>
      <c r="G44" s="683"/>
      <c r="H44" s="683"/>
      <c r="I44" s="641"/>
      <c r="J44" s="641"/>
      <c r="K44" s="641"/>
      <c r="L44" s="641"/>
    </row>
    <row r="45" spans="1:12" ht="24" x14ac:dyDescent="0.2">
      <c r="A45" s="685" t="s">
        <v>622</v>
      </c>
      <c r="B45" s="679"/>
      <c r="C45" s="30" t="s">
        <v>923</v>
      </c>
      <c r="D45" s="31" t="s">
        <v>924</v>
      </c>
      <c r="E45" s="45"/>
      <c r="F45" s="32"/>
      <c r="G45" s="683"/>
      <c r="H45" s="683"/>
      <c r="I45" s="641"/>
      <c r="J45" s="641"/>
      <c r="K45" s="641"/>
      <c r="L45" s="641"/>
    </row>
    <row r="46" spans="1:12" x14ac:dyDescent="0.2">
      <c r="A46" s="685" t="s">
        <v>622</v>
      </c>
      <c r="B46" s="44" t="s">
        <v>925</v>
      </c>
      <c r="C46" s="33">
        <v>14</v>
      </c>
      <c r="D46" s="34"/>
      <c r="E46" s="683"/>
      <c r="F46" s="32"/>
      <c r="G46" s="683"/>
      <c r="H46" s="683"/>
      <c r="I46" s="641"/>
      <c r="J46" s="641"/>
      <c r="K46" s="641"/>
      <c r="L46" s="641"/>
    </row>
    <row r="47" spans="1:12" x14ac:dyDescent="0.2">
      <c r="A47" s="685" t="s">
        <v>622</v>
      </c>
      <c r="B47" s="44" t="s">
        <v>926</v>
      </c>
      <c r="C47" s="33">
        <v>4</v>
      </c>
      <c r="D47" s="34"/>
      <c r="E47" s="683"/>
      <c r="F47" s="32"/>
      <c r="G47" s="683"/>
      <c r="H47" s="683"/>
      <c r="I47" s="641"/>
      <c r="J47" s="641"/>
      <c r="K47" s="641"/>
      <c r="L47" s="641"/>
    </row>
    <row r="48" spans="1:12" x14ac:dyDescent="0.2">
      <c r="A48" s="685" t="s">
        <v>622</v>
      </c>
      <c r="B48" s="44" t="s">
        <v>927</v>
      </c>
      <c r="C48" s="33">
        <v>3</v>
      </c>
      <c r="D48" s="34"/>
      <c r="E48" s="683"/>
      <c r="F48" s="32"/>
      <c r="G48" s="683"/>
      <c r="H48" s="683"/>
      <c r="I48" s="641"/>
      <c r="J48" s="641"/>
      <c r="K48" s="641"/>
      <c r="L48" s="641"/>
    </row>
    <row r="49" spans="1:12" x14ac:dyDescent="0.2">
      <c r="A49" s="685" t="s">
        <v>622</v>
      </c>
      <c r="B49" s="44" t="s">
        <v>928</v>
      </c>
      <c r="C49" s="33">
        <v>3</v>
      </c>
      <c r="D49" s="34"/>
      <c r="E49" s="683"/>
      <c r="F49" s="32"/>
      <c r="G49" s="683"/>
      <c r="H49" s="683"/>
      <c r="I49" s="641"/>
      <c r="J49" s="641"/>
      <c r="K49" s="641"/>
      <c r="L49" s="641"/>
    </row>
    <row r="50" spans="1:12" ht="25.5" x14ac:dyDescent="0.2">
      <c r="A50" s="685" t="s">
        <v>622</v>
      </c>
      <c r="B50" s="46" t="s">
        <v>707</v>
      </c>
      <c r="C50" s="33">
        <v>2</v>
      </c>
      <c r="D50" s="34"/>
      <c r="E50" s="683"/>
      <c r="F50" s="32"/>
      <c r="G50" s="683"/>
      <c r="H50" s="683"/>
      <c r="I50" s="641"/>
      <c r="J50" s="641"/>
      <c r="K50" s="641"/>
      <c r="L50" s="641"/>
    </row>
    <row r="51" spans="1:12" x14ac:dyDescent="0.2">
      <c r="A51" s="685" t="s">
        <v>622</v>
      </c>
      <c r="B51" s="44" t="s">
        <v>929</v>
      </c>
      <c r="C51" s="33"/>
      <c r="D51" s="34">
        <v>2</v>
      </c>
      <c r="E51" s="683"/>
      <c r="F51" s="32"/>
      <c r="G51" s="683"/>
      <c r="H51" s="683"/>
      <c r="I51" s="641"/>
      <c r="J51" s="641"/>
      <c r="K51" s="641"/>
      <c r="L51" s="641"/>
    </row>
    <row r="52" spans="1:12" x14ac:dyDescent="0.2">
      <c r="A52" s="685" t="s">
        <v>622</v>
      </c>
      <c r="B52" s="44" t="s">
        <v>930</v>
      </c>
      <c r="C52" s="33">
        <v>4</v>
      </c>
      <c r="D52" s="34"/>
      <c r="E52" s="683"/>
      <c r="F52" s="32"/>
      <c r="G52" s="683"/>
      <c r="H52" s="683"/>
      <c r="I52" s="641"/>
      <c r="J52" s="641"/>
      <c r="K52" s="641"/>
      <c r="L52" s="641"/>
    </row>
    <row r="53" spans="1:12" x14ac:dyDescent="0.2">
      <c r="A53" s="685" t="s">
        <v>622</v>
      </c>
      <c r="B53" s="44" t="s">
        <v>931</v>
      </c>
      <c r="C53" s="33"/>
      <c r="D53" s="34">
        <v>2</v>
      </c>
      <c r="E53" s="683"/>
      <c r="F53" s="32"/>
      <c r="G53" s="683"/>
      <c r="H53" s="683"/>
      <c r="I53" s="641"/>
      <c r="J53" s="641"/>
      <c r="K53" s="641"/>
      <c r="L53" s="641"/>
    </row>
    <row r="54" spans="1:12" ht="13.5" thickBot="1" x14ac:dyDescent="0.25">
      <c r="A54" s="685" t="s">
        <v>622</v>
      </c>
      <c r="B54" s="270" t="s">
        <v>932</v>
      </c>
      <c r="C54" s="33"/>
      <c r="D54" s="357" t="s">
        <v>1050</v>
      </c>
      <c r="E54" s="683"/>
      <c r="F54" s="32"/>
      <c r="G54" s="683"/>
      <c r="H54" s="683"/>
      <c r="I54" s="641"/>
      <c r="J54" s="641"/>
      <c r="K54" s="641"/>
      <c r="L54" s="641"/>
    </row>
    <row r="55" spans="1:12" ht="13.5" thickBot="1" x14ac:dyDescent="0.25">
      <c r="A55" s="685" t="s">
        <v>622</v>
      </c>
      <c r="B55" s="279" t="s">
        <v>375</v>
      </c>
      <c r="C55" s="34"/>
      <c r="D55" s="34">
        <v>1</v>
      </c>
      <c r="E55" s="683"/>
      <c r="F55" s="32"/>
      <c r="G55" s="683"/>
      <c r="H55" s="683"/>
      <c r="I55" s="641"/>
      <c r="J55" s="641"/>
      <c r="K55" s="641"/>
      <c r="L55" s="641"/>
    </row>
    <row r="56" spans="1:12" ht="13.5" thickBot="1" x14ac:dyDescent="0.25">
      <c r="A56" s="685" t="s">
        <v>622</v>
      </c>
      <c r="B56" s="279" t="s">
        <v>376</v>
      </c>
      <c r="C56" s="34"/>
      <c r="D56" s="34">
        <v>1</v>
      </c>
      <c r="E56" s="683"/>
      <c r="F56" s="32"/>
      <c r="G56" s="683"/>
      <c r="H56" s="683"/>
      <c r="I56" s="641"/>
      <c r="J56" s="641"/>
      <c r="K56" s="641"/>
      <c r="L56" s="641"/>
    </row>
    <row r="57" spans="1:12" x14ac:dyDescent="0.2">
      <c r="A57" s="685" t="s">
        <v>622</v>
      </c>
      <c r="B57" s="271" t="s">
        <v>589</v>
      </c>
      <c r="C57" s="33"/>
      <c r="D57" s="34"/>
      <c r="E57" s="683"/>
      <c r="F57" s="32"/>
      <c r="G57" s="683"/>
      <c r="H57" s="683"/>
      <c r="I57" s="641"/>
      <c r="J57" s="641"/>
      <c r="K57" s="641"/>
      <c r="L57" s="641"/>
    </row>
    <row r="58" spans="1:12" x14ac:dyDescent="0.2">
      <c r="A58" s="670"/>
      <c r="B58" s="683"/>
      <c r="C58" s="683"/>
      <c r="D58" s="683"/>
      <c r="E58" s="683"/>
      <c r="F58" s="683"/>
      <c r="G58" s="683"/>
      <c r="H58" s="683"/>
      <c r="I58" s="641"/>
      <c r="J58" s="641"/>
      <c r="K58" s="641"/>
      <c r="L58" s="641"/>
    </row>
    <row r="59" spans="1:12" ht="15.75" x14ac:dyDescent="0.2">
      <c r="A59" s="670"/>
      <c r="B59" s="35" t="s">
        <v>933</v>
      </c>
      <c r="C59" s="683"/>
      <c r="D59" s="683"/>
      <c r="E59" s="683"/>
      <c r="F59" s="683"/>
      <c r="G59" s="683"/>
      <c r="H59" s="683"/>
      <c r="I59" s="641"/>
      <c r="J59" s="641"/>
      <c r="K59" s="641"/>
      <c r="L59" s="641"/>
    </row>
    <row r="60" spans="1:12" ht="38.25" customHeight="1" x14ac:dyDescent="0.2">
      <c r="A60" s="685" t="s">
        <v>623</v>
      </c>
      <c r="B60" s="786" t="s">
        <v>615</v>
      </c>
      <c r="C60" s="787"/>
      <c r="D60" s="787"/>
      <c r="E60" s="787"/>
      <c r="F60" s="712"/>
      <c r="G60" s="683"/>
      <c r="H60" s="683"/>
      <c r="I60" s="641"/>
      <c r="J60" s="641"/>
      <c r="K60" s="641"/>
      <c r="L60" s="641"/>
    </row>
    <row r="61" spans="1:12" x14ac:dyDescent="0.2">
      <c r="A61" s="685" t="s">
        <v>623</v>
      </c>
      <c r="B61" s="793" t="s">
        <v>616</v>
      </c>
      <c r="C61" s="794"/>
      <c r="D61" s="794"/>
      <c r="E61" s="684" t="s">
        <v>1055</v>
      </c>
      <c r="F61" s="29"/>
      <c r="G61" s="683"/>
      <c r="H61" s="683"/>
      <c r="I61" s="641"/>
      <c r="J61" s="641"/>
      <c r="K61" s="641"/>
      <c r="L61" s="641"/>
    </row>
    <row r="62" spans="1:12" ht="12.75" customHeight="1" x14ac:dyDescent="0.2">
      <c r="A62" s="685" t="s">
        <v>623</v>
      </c>
      <c r="B62" s="764" t="s">
        <v>484</v>
      </c>
      <c r="C62" s="751"/>
      <c r="D62" s="751"/>
      <c r="E62" s="122"/>
      <c r="F62" s="29"/>
      <c r="G62" s="683"/>
      <c r="H62" s="683"/>
      <c r="I62" s="641"/>
      <c r="J62" s="641"/>
      <c r="K62" s="641"/>
      <c r="L62" s="641"/>
    </row>
    <row r="63" spans="1:12" ht="12.75" customHeight="1" x14ac:dyDescent="0.2">
      <c r="A63" s="685" t="s">
        <v>623</v>
      </c>
      <c r="B63" s="764" t="s">
        <v>486</v>
      </c>
      <c r="C63" s="764"/>
      <c r="D63" s="764"/>
      <c r="E63" s="684" t="s">
        <v>1055</v>
      </c>
      <c r="F63" s="29"/>
      <c r="G63" s="683"/>
      <c r="H63" s="683"/>
      <c r="I63" s="641"/>
      <c r="J63" s="641"/>
      <c r="K63" s="641"/>
      <c r="L63" s="641"/>
    </row>
    <row r="64" spans="1:12" ht="12.75" customHeight="1" x14ac:dyDescent="0.2">
      <c r="A64" s="685" t="s">
        <v>623</v>
      </c>
      <c r="B64" s="764" t="s">
        <v>485</v>
      </c>
      <c r="C64" s="764"/>
      <c r="D64" s="764"/>
      <c r="E64" s="684" t="s">
        <v>1055</v>
      </c>
      <c r="F64" s="29"/>
      <c r="G64" s="683"/>
      <c r="H64" s="683"/>
      <c r="I64" s="641"/>
      <c r="J64" s="641"/>
      <c r="K64" s="641"/>
      <c r="L64" s="641"/>
    </row>
    <row r="65" spans="1:12" x14ac:dyDescent="0.2">
      <c r="A65" s="685" t="s">
        <v>623</v>
      </c>
      <c r="B65" s="804" t="s">
        <v>617</v>
      </c>
      <c r="C65" s="805"/>
      <c r="D65" s="805"/>
      <c r="E65" s="208"/>
      <c r="F65" s="29"/>
      <c r="G65" s="683"/>
      <c r="H65" s="683"/>
      <c r="I65" s="641"/>
      <c r="J65" s="641"/>
      <c r="K65" s="641"/>
      <c r="L65" s="641"/>
    </row>
    <row r="66" spans="1:12" x14ac:dyDescent="0.2">
      <c r="A66" s="670"/>
      <c r="B66" s="769"/>
      <c r="C66" s="770"/>
      <c r="D66" s="770"/>
      <c r="E66" s="43"/>
      <c r="F66" s="683"/>
      <c r="G66" s="683"/>
      <c r="H66" s="683"/>
      <c r="I66" s="641"/>
      <c r="J66" s="641"/>
      <c r="K66" s="641"/>
      <c r="L66" s="641"/>
    </row>
    <row r="67" spans="1:12" x14ac:dyDescent="0.2">
      <c r="A67" s="670"/>
      <c r="B67" s="649"/>
      <c r="C67" s="649"/>
      <c r="D67" s="649"/>
      <c r="E67" s="683"/>
      <c r="F67" s="683"/>
      <c r="G67" s="683"/>
      <c r="H67" s="683"/>
      <c r="I67" s="641"/>
      <c r="J67" s="641"/>
      <c r="K67" s="641"/>
      <c r="L67" s="641"/>
    </row>
    <row r="68" spans="1:12" ht="28.5" customHeight="1" x14ac:dyDescent="0.2">
      <c r="A68" s="685" t="s">
        <v>624</v>
      </c>
      <c r="B68" s="802" t="s">
        <v>934</v>
      </c>
      <c r="C68" s="802"/>
      <c r="D68" s="802"/>
      <c r="E68" s="802"/>
      <c r="F68" s="803"/>
      <c r="G68" s="683"/>
      <c r="H68" s="683"/>
      <c r="I68" s="641"/>
      <c r="J68" s="641"/>
      <c r="K68" s="641"/>
      <c r="L68" s="641"/>
    </row>
    <row r="69" spans="1:12" ht="25.5" x14ac:dyDescent="0.2">
      <c r="A69" s="685" t="s">
        <v>624</v>
      </c>
      <c r="B69" s="652"/>
      <c r="C69" s="684" t="s">
        <v>935</v>
      </c>
      <c r="D69" s="684" t="s">
        <v>936</v>
      </c>
      <c r="E69" s="684" t="s">
        <v>937</v>
      </c>
      <c r="F69" s="684" t="s">
        <v>938</v>
      </c>
      <c r="G69" s="683"/>
      <c r="H69" s="683"/>
      <c r="I69" s="641"/>
      <c r="J69" s="641"/>
      <c r="K69" s="641"/>
      <c r="L69" s="641"/>
    </row>
    <row r="70" spans="1:12" ht="15" x14ac:dyDescent="0.2">
      <c r="A70" s="685" t="s">
        <v>624</v>
      </c>
      <c r="B70" s="71" t="s">
        <v>939</v>
      </c>
      <c r="C70" s="72"/>
      <c r="D70" s="72"/>
      <c r="E70" s="72"/>
      <c r="F70" s="73"/>
      <c r="G70" s="683"/>
      <c r="H70" s="683"/>
      <c r="I70" s="641"/>
      <c r="J70" s="641"/>
      <c r="K70" s="641"/>
      <c r="L70" s="641"/>
    </row>
    <row r="71" spans="1:12" ht="25.5" x14ac:dyDescent="0.2">
      <c r="A71" s="685" t="s">
        <v>624</v>
      </c>
      <c r="B71" s="255" t="s">
        <v>659</v>
      </c>
      <c r="C71" s="349" t="s">
        <v>971</v>
      </c>
      <c r="D71" s="33"/>
      <c r="E71" s="33"/>
      <c r="F71" s="33"/>
      <c r="G71" s="683"/>
      <c r="H71" s="683"/>
      <c r="I71" s="641"/>
      <c r="J71" s="641"/>
      <c r="K71" s="641"/>
      <c r="L71" s="641"/>
    </row>
    <row r="72" spans="1:12" x14ac:dyDescent="0.2">
      <c r="A72" s="685" t="s">
        <v>624</v>
      </c>
      <c r="B72" s="37" t="s">
        <v>940</v>
      </c>
      <c r="C72" s="33"/>
      <c r="D72" s="349"/>
      <c r="E72" s="349" t="s">
        <v>971</v>
      </c>
      <c r="F72" s="33"/>
      <c r="G72" s="683"/>
      <c r="H72" s="683"/>
      <c r="I72" s="641"/>
      <c r="J72" s="641"/>
      <c r="K72" s="641"/>
      <c r="L72" s="641"/>
    </row>
    <row r="73" spans="1:12" x14ac:dyDescent="0.2">
      <c r="A73" s="685" t="s">
        <v>624</v>
      </c>
      <c r="B73" s="256" t="s">
        <v>660</v>
      </c>
      <c r="C73" s="349" t="s">
        <v>971</v>
      </c>
      <c r="D73" s="33"/>
      <c r="E73" s="33"/>
      <c r="F73" s="33"/>
      <c r="G73" s="683"/>
      <c r="H73" s="683"/>
      <c r="I73" s="641"/>
      <c r="J73" s="641"/>
      <c r="K73" s="641"/>
      <c r="L73" s="641"/>
    </row>
    <row r="74" spans="1:12" x14ac:dyDescent="0.2">
      <c r="A74" s="685" t="s">
        <v>624</v>
      </c>
      <c r="B74" s="37" t="s">
        <v>942</v>
      </c>
      <c r="C74" s="349" t="s">
        <v>971</v>
      </c>
      <c r="D74" s="33"/>
      <c r="E74" s="33"/>
      <c r="F74" s="33"/>
      <c r="G74" s="683"/>
      <c r="H74" s="683"/>
      <c r="I74" s="641"/>
      <c r="J74" s="641"/>
      <c r="K74" s="641"/>
      <c r="L74" s="641"/>
    </row>
    <row r="75" spans="1:12" x14ac:dyDescent="0.2">
      <c r="A75" s="685" t="s">
        <v>624</v>
      </c>
      <c r="B75" s="257" t="s">
        <v>661</v>
      </c>
      <c r="C75" s="33"/>
      <c r="D75" s="349" t="s">
        <v>971</v>
      </c>
      <c r="E75" s="33"/>
      <c r="F75" s="33"/>
      <c r="G75" s="683"/>
      <c r="H75" s="683"/>
      <c r="I75" s="641"/>
      <c r="J75" s="641"/>
      <c r="K75" s="641"/>
      <c r="L75" s="641"/>
    </row>
    <row r="76" spans="1:12" x14ac:dyDescent="0.2">
      <c r="A76" s="685" t="s">
        <v>624</v>
      </c>
      <c r="B76" s="37" t="s">
        <v>941</v>
      </c>
      <c r="C76" s="33"/>
      <c r="D76" s="349"/>
      <c r="E76" s="349" t="s">
        <v>971</v>
      </c>
      <c r="F76" s="33"/>
      <c r="G76" s="683"/>
      <c r="H76" s="683"/>
      <c r="I76" s="641"/>
      <c r="J76" s="641"/>
      <c r="K76" s="641"/>
      <c r="L76" s="641"/>
    </row>
    <row r="77" spans="1:12" ht="15" x14ac:dyDescent="0.2">
      <c r="A77" s="685" t="s">
        <v>624</v>
      </c>
      <c r="B77" s="71" t="s">
        <v>943</v>
      </c>
      <c r="C77" s="72"/>
      <c r="D77" s="72"/>
      <c r="E77" s="72"/>
      <c r="F77" s="73"/>
      <c r="G77" s="683"/>
      <c r="H77" s="683"/>
      <c r="I77" s="641"/>
      <c r="J77" s="641"/>
      <c r="K77" s="641"/>
      <c r="L77" s="641"/>
    </row>
    <row r="78" spans="1:12" x14ac:dyDescent="0.2">
      <c r="A78" s="685" t="s">
        <v>624</v>
      </c>
      <c r="B78" s="37" t="s">
        <v>944</v>
      </c>
      <c r="C78" s="33"/>
      <c r="D78" s="33"/>
      <c r="E78" s="349" t="s">
        <v>971</v>
      </c>
      <c r="F78" s="33"/>
      <c r="G78" s="683"/>
      <c r="H78" s="683"/>
      <c r="I78" s="641"/>
      <c r="J78" s="641"/>
      <c r="K78" s="641"/>
      <c r="L78" s="641"/>
    </row>
    <row r="79" spans="1:12" x14ac:dyDescent="0.2">
      <c r="A79" s="685" t="s">
        <v>624</v>
      </c>
      <c r="B79" s="37" t="s">
        <v>945</v>
      </c>
      <c r="C79" s="33"/>
      <c r="D79" s="349" t="s">
        <v>971</v>
      </c>
      <c r="E79" s="349"/>
      <c r="F79" s="33"/>
      <c r="G79" s="683"/>
      <c r="H79" s="683"/>
      <c r="I79" s="641"/>
      <c r="J79" s="641"/>
      <c r="K79" s="641"/>
      <c r="L79" s="641"/>
    </row>
    <row r="80" spans="1:12" x14ac:dyDescent="0.2">
      <c r="A80" s="685" t="s">
        <v>624</v>
      </c>
      <c r="B80" s="37" t="s">
        <v>946</v>
      </c>
      <c r="C80" s="33"/>
      <c r="D80" s="33"/>
      <c r="E80" s="349" t="s">
        <v>971</v>
      </c>
      <c r="F80" s="33"/>
      <c r="G80" s="683"/>
      <c r="H80" s="683"/>
      <c r="I80" s="641"/>
      <c r="J80" s="641"/>
      <c r="K80" s="641"/>
      <c r="L80" s="641"/>
    </row>
    <row r="81" spans="1:12" x14ac:dyDescent="0.2">
      <c r="A81" s="685" t="s">
        <v>624</v>
      </c>
      <c r="B81" s="37" t="s">
        <v>947</v>
      </c>
      <c r="C81" s="33"/>
      <c r="D81" s="349" t="s">
        <v>971</v>
      </c>
      <c r="E81" s="33"/>
      <c r="F81" s="33"/>
      <c r="G81" s="683"/>
      <c r="H81" s="683"/>
      <c r="I81" s="641"/>
      <c r="J81" s="641"/>
      <c r="K81" s="641"/>
      <c r="L81" s="641"/>
    </row>
    <row r="82" spans="1:12" x14ac:dyDescent="0.2">
      <c r="A82" s="685" t="s">
        <v>624</v>
      </c>
      <c r="B82" s="257" t="s">
        <v>662</v>
      </c>
      <c r="C82" s="33"/>
      <c r="D82" s="33"/>
      <c r="E82" s="349" t="s">
        <v>971</v>
      </c>
      <c r="F82" s="33"/>
      <c r="G82" s="683"/>
      <c r="H82" s="683"/>
      <c r="I82" s="641"/>
      <c r="J82" s="641"/>
      <c r="K82" s="641"/>
      <c r="L82" s="641"/>
    </row>
    <row r="83" spans="1:12" x14ac:dyDescent="0.2">
      <c r="A83" s="685" t="s">
        <v>624</v>
      </c>
      <c r="B83" s="37" t="s">
        <v>948</v>
      </c>
      <c r="C83" s="33"/>
      <c r="D83" s="33"/>
      <c r="E83" s="349" t="s">
        <v>971</v>
      </c>
      <c r="F83" s="33"/>
      <c r="G83" s="683"/>
      <c r="H83" s="683"/>
      <c r="I83" s="641"/>
      <c r="J83" s="641"/>
      <c r="K83" s="641"/>
      <c r="L83" s="641"/>
    </row>
    <row r="84" spans="1:12" x14ac:dyDescent="0.2">
      <c r="A84" s="685" t="s">
        <v>624</v>
      </c>
      <c r="B84" s="37" t="s">
        <v>949</v>
      </c>
      <c r="C84" s="33"/>
      <c r="D84" s="33"/>
      <c r="E84" s="349" t="s">
        <v>971</v>
      </c>
      <c r="F84" s="33"/>
      <c r="G84" s="683"/>
      <c r="H84" s="683"/>
      <c r="I84" s="641"/>
      <c r="J84" s="641"/>
      <c r="K84" s="641"/>
      <c r="L84" s="641"/>
    </row>
    <row r="85" spans="1:12" x14ac:dyDescent="0.2">
      <c r="A85" s="685" t="s">
        <v>624</v>
      </c>
      <c r="B85" s="37" t="s">
        <v>950</v>
      </c>
      <c r="C85" s="33"/>
      <c r="D85" s="33"/>
      <c r="E85" s="349" t="s">
        <v>971</v>
      </c>
      <c r="F85" s="33"/>
      <c r="G85" s="683"/>
      <c r="H85" s="683"/>
      <c r="I85" s="641"/>
      <c r="J85" s="641"/>
      <c r="K85" s="641"/>
      <c r="L85" s="641"/>
    </row>
    <row r="86" spans="1:12" ht="25.5" x14ac:dyDescent="0.2">
      <c r="A86" s="685" t="s">
        <v>624</v>
      </c>
      <c r="B86" s="47" t="s">
        <v>951</v>
      </c>
      <c r="C86" s="349" t="s">
        <v>971</v>
      </c>
      <c r="D86" s="33"/>
      <c r="E86" s="33"/>
      <c r="F86" s="33"/>
      <c r="G86" s="683"/>
      <c r="H86" s="683"/>
      <c r="I86" s="641"/>
      <c r="J86" s="641"/>
      <c r="K86" s="641"/>
      <c r="L86" s="641"/>
    </row>
    <row r="87" spans="1:12" x14ac:dyDescent="0.2">
      <c r="A87" s="685" t="s">
        <v>624</v>
      </c>
      <c r="B87" s="257" t="s">
        <v>663</v>
      </c>
      <c r="C87" s="33"/>
      <c r="D87" s="33"/>
      <c r="E87" s="349" t="s">
        <v>971</v>
      </c>
      <c r="F87" s="33"/>
      <c r="G87" s="683"/>
      <c r="H87" s="683"/>
      <c r="I87" s="641"/>
      <c r="J87" s="641"/>
      <c r="K87" s="641"/>
      <c r="L87" s="641"/>
    </row>
    <row r="88" spans="1:12" x14ac:dyDescent="0.2">
      <c r="A88" s="685" t="s">
        <v>624</v>
      </c>
      <c r="B88" s="37" t="s">
        <v>953</v>
      </c>
      <c r="C88" s="33"/>
      <c r="D88" s="33"/>
      <c r="E88" s="349" t="s">
        <v>971</v>
      </c>
      <c r="F88" s="33"/>
      <c r="G88" s="683"/>
      <c r="H88" s="683"/>
      <c r="I88" s="641"/>
      <c r="J88" s="641"/>
      <c r="K88" s="641"/>
      <c r="L88" s="641"/>
    </row>
    <row r="89" spans="1:12" x14ac:dyDescent="0.2">
      <c r="A89" s="685" t="s">
        <v>624</v>
      </c>
      <c r="B89" s="37" t="s">
        <v>954</v>
      </c>
      <c r="C89" s="33"/>
      <c r="D89" s="33"/>
      <c r="E89" s="33"/>
      <c r="F89" s="349" t="s">
        <v>971</v>
      </c>
      <c r="G89" s="683"/>
      <c r="H89" s="683"/>
      <c r="I89" s="641"/>
      <c r="J89" s="641"/>
      <c r="K89" s="641"/>
      <c r="L89" s="641"/>
    </row>
    <row r="90" spans="1:12" x14ac:dyDescent="0.2">
      <c r="A90" s="685" t="s">
        <v>624</v>
      </c>
      <c r="B90" s="37" t="s">
        <v>664</v>
      </c>
      <c r="C90" s="33"/>
      <c r="D90" s="33"/>
      <c r="E90" s="33" t="s">
        <v>971</v>
      </c>
      <c r="F90" s="349"/>
      <c r="G90" s="683"/>
      <c r="H90" s="683"/>
      <c r="I90" s="641"/>
      <c r="J90" s="641"/>
      <c r="K90" s="641"/>
      <c r="L90" s="641"/>
    </row>
    <row r="91" spans="1:12" x14ac:dyDescent="0.2">
      <c r="A91" s="670"/>
      <c r="B91" s="683"/>
      <c r="C91" s="683"/>
      <c r="D91" s="683"/>
      <c r="E91" s="683"/>
      <c r="F91" s="683"/>
      <c r="G91" s="683"/>
      <c r="H91" s="683"/>
      <c r="I91" s="641"/>
      <c r="J91" s="641"/>
      <c r="K91" s="641"/>
      <c r="L91" s="641"/>
    </row>
    <row r="92" spans="1:12" ht="15.75" x14ac:dyDescent="0.25">
      <c r="A92" s="670"/>
      <c r="B92" s="22" t="s">
        <v>955</v>
      </c>
      <c r="C92" s="683"/>
      <c r="D92" s="683"/>
      <c r="E92" s="683"/>
      <c r="F92" s="683"/>
      <c r="G92" s="683"/>
      <c r="H92" s="683"/>
      <c r="I92" s="641"/>
      <c r="J92" s="641"/>
      <c r="K92" s="641"/>
      <c r="L92" s="641"/>
    </row>
    <row r="93" spans="1:12" x14ac:dyDescent="0.2">
      <c r="A93" s="685" t="s">
        <v>625</v>
      </c>
      <c r="B93" s="53" t="s">
        <v>641</v>
      </c>
      <c r="C93" s="49"/>
      <c r="D93" s="49"/>
      <c r="E93" s="49"/>
      <c r="F93" s="49"/>
      <c r="G93" s="49"/>
      <c r="H93" s="50"/>
      <c r="I93" s="641"/>
      <c r="J93" s="641"/>
      <c r="K93" s="641"/>
      <c r="L93" s="641"/>
    </row>
    <row r="94" spans="1:12" x14ac:dyDescent="0.2">
      <c r="A94" s="685"/>
      <c r="B94" s="782"/>
      <c r="C94" s="783"/>
      <c r="D94" s="783"/>
      <c r="E94" s="33" t="s">
        <v>507</v>
      </c>
      <c r="F94" s="33" t="s">
        <v>508</v>
      </c>
      <c r="G94" s="49"/>
      <c r="H94" s="50"/>
      <c r="I94" s="641"/>
      <c r="J94" s="641"/>
      <c r="K94" s="641"/>
      <c r="L94" s="641"/>
    </row>
    <row r="95" spans="1:12" ht="39.75" customHeight="1" x14ac:dyDescent="0.2">
      <c r="A95" s="685" t="s">
        <v>642</v>
      </c>
      <c r="B95" s="821" t="s">
        <v>416</v>
      </c>
      <c r="C95" s="724"/>
      <c r="D95" s="725"/>
      <c r="E95" s="416" t="s">
        <v>971</v>
      </c>
      <c r="F95" s="63"/>
      <c r="G95" s="49"/>
      <c r="H95" s="49"/>
      <c r="I95" s="641"/>
      <c r="J95" s="641"/>
      <c r="K95" s="641"/>
      <c r="L95" s="641"/>
    </row>
    <row r="96" spans="1:12" ht="26.25" customHeight="1" x14ac:dyDescent="0.2">
      <c r="A96" s="685" t="s">
        <v>642</v>
      </c>
      <c r="B96" s="812" t="s">
        <v>1072</v>
      </c>
      <c r="C96" s="813"/>
      <c r="D96" s="813"/>
      <c r="E96" s="813"/>
      <c r="F96" s="814"/>
      <c r="G96" s="51"/>
      <c r="H96" s="51"/>
      <c r="I96" s="641"/>
      <c r="J96" s="641"/>
      <c r="K96" s="641"/>
      <c r="L96" s="641"/>
    </row>
    <row r="97" spans="1:12" ht="12.75" customHeight="1" x14ac:dyDescent="0.2">
      <c r="A97" s="685" t="s">
        <v>642</v>
      </c>
      <c r="B97" s="173"/>
      <c r="C97" s="822" t="s">
        <v>899</v>
      </c>
      <c r="D97" s="823"/>
      <c r="E97" s="823"/>
      <c r="F97" s="824"/>
      <c r="G97" s="789"/>
      <c r="H97" s="51"/>
      <c r="I97" s="641"/>
      <c r="J97" s="641"/>
      <c r="K97" s="641"/>
      <c r="L97" s="641"/>
    </row>
    <row r="98" spans="1:12" ht="24" customHeight="1" x14ac:dyDescent="0.2">
      <c r="A98" s="685" t="s">
        <v>642</v>
      </c>
      <c r="B98" s="174"/>
      <c r="C98" s="57" t="s">
        <v>452</v>
      </c>
      <c r="D98" s="57" t="s">
        <v>453</v>
      </c>
      <c r="E98" s="57" t="s">
        <v>915</v>
      </c>
      <c r="F98" s="84" t="s">
        <v>916</v>
      </c>
      <c r="G98" s="175" t="s">
        <v>900</v>
      </c>
      <c r="H98" s="51"/>
      <c r="I98" s="641"/>
      <c r="J98" s="641"/>
      <c r="K98" s="641"/>
      <c r="L98" s="641"/>
    </row>
    <row r="99" spans="1:12" ht="12.75" customHeight="1" x14ac:dyDescent="0.2">
      <c r="A99" s="685" t="s">
        <v>642</v>
      </c>
      <c r="B99" s="258" t="s">
        <v>730</v>
      </c>
      <c r="C99" s="417" t="s">
        <v>971</v>
      </c>
      <c r="D99" s="176"/>
      <c r="E99" s="176"/>
      <c r="F99" s="176"/>
      <c r="G99" s="54"/>
      <c r="H99" s="51"/>
      <c r="I99" s="641"/>
      <c r="J99" s="641"/>
      <c r="K99" s="641"/>
      <c r="L99" s="641"/>
    </row>
    <row r="100" spans="1:12" ht="12.75" customHeight="1" x14ac:dyDescent="0.2">
      <c r="A100" s="685" t="s">
        <v>642</v>
      </c>
      <c r="B100" s="258" t="s">
        <v>721</v>
      </c>
      <c r="C100" s="176"/>
      <c r="D100" s="176"/>
      <c r="E100" s="176"/>
      <c r="F100" s="176"/>
      <c r="G100" s="54"/>
      <c r="H100" s="51"/>
      <c r="I100" s="641"/>
      <c r="J100" s="641"/>
      <c r="K100" s="641"/>
      <c r="L100" s="641"/>
    </row>
    <row r="101" spans="1:12" ht="12.75" customHeight="1" x14ac:dyDescent="0.2">
      <c r="A101" s="685" t="s">
        <v>642</v>
      </c>
      <c r="B101" s="258" t="s">
        <v>731</v>
      </c>
      <c r="C101" s="176"/>
      <c r="D101" s="176"/>
      <c r="E101" s="176"/>
      <c r="F101" s="176"/>
      <c r="G101" s="54"/>
      <c r="H101" s="51"/>
      <c r="I101" s="641"/>
      <c r="J101" s="641"/>
      <c r="K101" s="641"/>
      <c r="L101" s="641"/>
    </row>
    <row r="102" spans="1:12" ht="25.5" x14ac:dyDescent="0.2">
      <c r="A102" s="685" t="s">
        <v>642</v>
      </c>
      <c r="B102" s="58" t="s">
        <v>732</v>
      </c>
      <c r="C102" s="176"/>
      <c r="D102" s="176"/>
      <c r="E102" s="176"/>
      <c r="F102" s="176"/>
      <c r="G102" s="54" t="s">
        <v>971</v>
      </c>
      <c r="H102" s="51"/>
      <c r="I102" s="641"/>
      <c r="J102" s="641"/>
      <c r="K102" s="641"/>
      <c r="L102" s="641"/>
    </row>
    <row r="103" spans="1:12" x14ac:dyDescent="0.2">
      <c r="A103" s="685" t="s">
        <v>642</v>
      </c>
      <c r="B103" s="177" t="s">
        <v>722</v>
      </c>
      <c r="C103" s="176"/>
      <c r="D103" s="176"/>
      <c r="E103" s="176"/>
      <c r="F103" s="176"/>
      <c r="G103" s="54" t="s">
        <v>971</v>
      </c>
      <c r="H103" s="51"/>
      <c r="I103" s="641"/>
      <c r="J103" s="641"/>
      <c r="K103" s="641"/>
      <c r="L103" s="641"/>
    </row>
    <row r="104" spans="1:12" ht="12.75" customHeight="1" x14ac:dyDescent="0.2">
      <c r="A104" s="685"/>
      <c r="B104" s="61"/>
      <c r="C104" s="62"/>
      <c r="D104" s="62"/>
      <c r="E104" s="62"/>
      <c r="F104" s="62"/>
      <c r="G104" s="60"/>
      <c r="H104" s="51"/>
      <c r="I104" s="641"/>
      <c r="J104" s="641"/>
      <c r="K104" s="641"/>
      <c r="L104" s="641"/>
    </row>
    <row r="105" spans="1:12" ht="39" customHeight="1" x14ac:dyDescent="0.2">
      <c r="A105" s="686" t="s">
        <v>506</v>
      </c>
      <c r="B105" s="825" t="s">
        <v>1073</v>
      </c>
      <c r="C105" s="825"/>
      <c r="D105" s="825"/>
      <c r="E105" s="825"/>
      <c r="F105" s="825"/>
      <c r="G105" s="825"/>
      <c r="H105" s="51"/>
      <c r="I105" s="641"/>
      <c r="J105" s="641"/>
      <c r="K105" s="641"/>
      <c r="L105" s="641"/>
    </row>
    <row r="106" spans="1:12" s="217" customFormat="1" ht="18.75" customHeight="1" x14ac:dyDescent="0.2">
      <c r="A106" s="686" t="s">
        <v>506</v>
      </c>
      <c r="B106" s="808" t="s">
        <v>723</v>
      </c>
      <c r="C106" s="808"/>
      <c r="D106" s="808"/>
      <c r="E106" s="361"/>
      <c r="F106" s="219"/>
      <c r="G106" s="60"/>
      <c r="H106" s="51"/>
    </row>
    <row r="107" spans="1:12" s="217" customFormat="1" ht="12.75" customHeight="1" x14ac:dyDescent="0.2">
      <c r="A107" s="686" t="s">
        <v>506</v>
      </c>
      <c r="B107" s="808" t="s">
        <v>733</v>
      </c>
      <c r="C107" s="808"/>
      <c r="D107" s="808"/>
      <c r="E107" s="361"/>
      <c r="F107" s="219"/>
      <c r="G107" s="60"/>
      <c r="H107" s="51"/>
    </row>
    <row r="108" spans="1:12" s="217" customFormat="1" ht="12.75" customHeight="1" x14ac:dyDescent="0.2">
      <c r="A108" s="686" t="s">
        <v>506</v>
      </c>
      <c r="B108" s="808" t="s">
        <v>724</v>
      </c>
      <c r="C108" s="808"/>
      <c r="D108" s="808"/>
      <c r="E108" s="361" t="s">
        <v>971</v>
      </c>
      <c r="F108" s="219"/>
      <c r="G108" s="60"/>
      <c r="H108" s="51"/>
    </row>
    <row r="109" spans="1:12" s="217" customFormat="1" ht="12.75" customHeight="1" x14ac:dyDescent="0.2">
      <c r="A109" s="664"/>
      <c r="B109" s="218"/>
      <c r="C109" s="219"/>
      <c r="D109" s="219"/>
      <c r="E109" s="219"/>
      <c r="F109" s="219"/>
      <c r="G109" s="60"/>
      <c r="H109" s="51"/>
    </row>
    <row r="110" spans="1:12" s="217" customFormat="1" ht="12.75" customHeight="1" thickBot="1" x14ac:dyDescent="0.25">
      <c r="A110" s="686" t="s">
        <v>471</v>
      </c>
      <c r="B110" s="808" t="s">
        <v>734</v>
      </c>
      <c r="C110" s="808"/>
      <c r="D110" s="808"/>
      <c r="E110" s="808"/>
      <c r="F110" s="808"/>
      <c r="G110" s="808"/>
      <c r="H110" s="51"/>
    </row>
    <row r="111" spans="1:12" s="217" customFormat="1" ht="12.75" customHeight="1" x14ac:dyDescent="0.2">
      <c r="A111" s="686" t="s">
        <v>471</v>
      </c>
      <c r="B111" s="659"/>
      <c r="C111" s="659"/>
      <c r="D111" s="659"/>
      <c r="E111" s="282" t="s">
        <v>100</v>
      </c>
      <c r="F111" s="283" t="s">
        <v>101</v>
      </c>
      <c r="G111" s="659"/>
      <c r="H111" s="51"/>
    </row>
    <row r="112" spans="1:12" s="217" customFormat="1" ht="13.5" customHeight="1" x14ac:dyDescent="0.2">
      <c r="A112" s="686" t="s">
        <v>471</v>
      </c>
      <c r="B112" s="659" t="s">
        <v>735</v>
      </c>
      <c r="C112" s="659"/>
      <c r="D112" s="659"/>
      <c r="E112" s="284"/>
      <c r="F112" s="285"/>
      <c r="G112" s="60"/>
      <c r="H112" s="51"/>
    </row>
    <row r="113" spans="1:12" s="217" customFormat="1" ht="12.75" customHeight="1" x14ac:dyDescent="0.2">
      <c r="A113" s="686" t="s">
        <v>471</v>
      </c>
      <c r="B113" s="659" t="s">
        <v>736</v>
      </c>
      <c r="C113" s="659"/>
      <c r="D113" s="659"/>
      <c r="E113" s="284"/>
      <c r="F113" s="285"/>
      <c r="G113" s="60"/>
      <c r="H113" s="51"/>
    </row>
    <row r="114" spans="1:12" s="217" customFormat="1" ht="15.75" customHeight="1" x14ac:dyDescent="0.2">
      <c r="A114" s="686" t="s">
        <v>471</v>
      </c>
      <c r="B114" s="662" t="s">
        <v>737</v>
      </c>
      <c r="C114" s="259"/>
      <c r="D114" s="259"/>
      <c r="E114" s="284"/>
      <c r="F114" s="285"/>
      <c r="G114" s="60"/>
      <c r="H114" s="51"/>
    </row>
    <row r="115" spans="1:12" s="217" customFormat="1" ht="12.75" customHeight="1" x14ac:dyDescent="0.2">
      <c r="A115" s="686" t="s">
        <v>471</v>
      </c>
      <c r="B115" s="260" t="s">
        <v>738</v>
      </c>
      <c r="C115" s="259"/>
      <c r="D115" s="259"/>
      <c r="E115" s="284"/>
      <c r="F115" s="285"/>
      <c r="G115" s="60"/>
      <c r="H115" s="51"/>
    </row>
    <row r="116" spans="1:12" s="217" customFormat="1" ht="28.5" customHeight="1" x14ac:dyDescent="0.2">
      <c r="A116" s="686" t="s">
        <v>471</v>
      </c>
      <c r="B116" s="681" t="s">
        <v>739</v>
      </c>
      <c r="C116" s="259"/>
      <c r="D116" s="259"/>
      <c r="E116" s="284"/>
      <c r="F116" s="285"/>
      <c r="G116" s="60"/>
      <c r="H116" s="51"/>
    </row>
    <row r="117" spans="1:12" s="217" customFormat="1" ht="15" customHeight="1" x14ac:dyDescent="0.2">
      <c r="A117" s="686" t="s">
        <v>471</v>
      </c>
      <c r="B117" s="260" t="s">
        <v>740</v>
      </c>
      <c r="C117" s="259"/>
      <c r="D117" s="259"/>
      <c r="E117" s="362" t="s">
        <v>971</v>
      </c>
      <c r="F117" s="363" t="s">
        <v>971</v>
      </c>
      <c r="G117" s="60"/>
      <c r="H117" s="51"/>
    </row>
    <row r="118" spans="1:12" s="217" customFormat="1" ht="12.75" customHeight="1" thickBot="1" x14ac:dyDescent="0.25">
      <c r="A118" s="686" t="s">
        <v>471</v>
      </c>
      <c r="B118" s="260" t="s">
        <v>459</v>
      </c>
      <c r="C118" s="259"/>
      <c r="D118" s="259"/>
      <c r="E118" s="418" t="s">
        <v>971</v>
      </c>
      <c r="F118" s="419" t="s">
        <v>971</v>
      </c>
      <c r="G118" s="60"/>
      <c r="H118" s="51"/>
    </row>
    <row r="119" spans="1:12" s="217" customFormat="1" ht="12.75" customHeight="1" x14ac:dyDescent="0.2">
      <c r="A119" s="685"/>
      <c r="B119" s="61"/>
      <c r="C119" s="62"/>
      <c r="D119" s="62"/>
      <c r="E119" s="62"/>
      <c r="F119" s="62"/>
      <c r="G119" s="51"/>
      <c r="H119" s="51"/>
    </row>
    <row r="120" spans="1:12" x14ac:dyDescent="0.2">
      <c r="A120" s="685" t="s">
        <v>472</v>
      </c>
      <c r="B120" s="815" t="s">
        <v>741</v>
      </c>
      <c r="C120" s="816"/>
      <c r="D120" s="816"/>
      <c r="E120" s="816"/>
      <c r="F120" s="816"/>
      <c r="G120" s="51"/>
      <c r="H120" s="51"/>
      <c r="I120" s="641"/>
      <c r="J120" s="641"/>
      <c r="K120" s="641"/>
      <c r="L120" s="641"/>
    </row>
    <row r="121" spans="1:12" x14ac:dyDescent="0.2">
      <c r="A121" s="685" t="s">
        <v>472</v>
      </c>
      <c r="B121" s="661"/>
      <c r="C121" s="33"/>
      <c r="D121" s="33" t="s">
        <v>508</v>
      </c>
      <c r="E121" s="648"/>
      <c r="F121" s="648"/>
      <c r="G121" s="51"/>
      <c r="H121" s="51"/>
      <c r="I121" s="641"/>
      <c r="J121" s="641"/>
      <c r="K121" s="641"/>
      <c r="L121" s="641"/>
    </row>
    <row r="122" spans="1:12" x14ac:dyDescent="0.2">
      <c r="A122" s="685"/>
      <c r="B122" s="59"/>
      <c r="C122" s="60"/>
      <c r="D122" s="51"/>
      <c r="E122" s="51"/>
      <c r="F122" s="51"/>
      <c r="G122" s="51"/>
      <c r="H122" s="51"/>
      <c r="I122" s="641"/>
      <c r="J122" s="641"/>
      <c r="K122" s="641"/>
      <c r="L122" s="641"/>
    </row>
    <row r="123" spans="1:12" x14ac:dyDescent="0.2">
      <c r="A123" s="670"/>
      <c r="B123" s="683"/>
      <c r="C123" s="55"/>
      <c r="D123" s="56"/>
      <c r="E123" s="32"/>
      <c r="F123" s="29"/>
      <c r="G123" s="683"/>
      <c r="H123" s="51"/>
      <c r="I123" s="641"/>
      <c r="J123" s="641"/>
      <c r="K123" s="641"/>
      <c r="L123" s="641"/>
    </row>
    <row r="124" spans="1:12" ht="12.75" customHeight="1" x14ac:dyDescent="0.2">
      <c r="A124" s="685" t="s">
        <v>725</v>
      </c>
      <c r="B124" s="777" t="s">
        <v>729</v>
      </c>
      <c r="C124" s="751"/>
      <c r="D124" s="751"/>
      <c r="E124" s="364" t="s">
        <v>1050</v>
      </c>
      <c r="F124" s="29"/>
      <c r="G124" s="683"/>
      <c r="H124" s="683"/>
      <c r="I124" s="641"/>
      <c r="J124" s="641"/>
      <c r="K124" s="641"/>
      <c r="L124" s="641"/>
    </row>
    <row r="125" spans="1:12" ht="27" customHeight="1" x14ac:dyDescent="0.2">
      <c r="A125" s="685" t="s">
        <v>725</v>
      </c>
      <c r="B125" s="751" t="s">
        <v>728</v>
      </c>
      <c r="C125" s="751"/>
      <c r="D125" s="751"/>
      <c r="E125" s="364" t="s">
        <v>1050</v>
      </c>
      <c r="F125" s="29"/>
      <c r="G125" s="683"/>
      <c r="H125" s="683"/>
      <c r="I125" s="641"/>
      <c r="J125" s="641"/>
      <c r="K125" s="641"/>
      <c r="L125" s="641"/>
    </row>
    <row r="126" spans="1:12" ht="27" customHeight="1" x14ac:dyDescent="0.2">
      <c r="A126" s="685"/>
      <c r="B126" s="666"/>
      <c r="C126" s="666"/>
      <c r="D126" s="666"/>
      <c r="E126" s="65"/>
      <c r="F126" s="29"/>
      <c r="G126" s="683"/>
      <c r="H126" s="683"/>
      <c r="I126" s="641"/>
      <c r="J126" s="641"/>
      <c r="K126" s="641"/>
      <c r="L126" s="641"/>
    </row>
    <row r="127" spans="1:12" ht="29.25" customHeight="1" x14ac:dyDescent="0.2">
      <c r="A127" s="685" t="s">
        <v>727</v>
      </c>
      <c r="B127" s="765" t="s">
        <v>473</v>
      </c>
      <c r="C127" s="806"/>
      <c r="D127" s="806"/>
      <c r="E127" s="806"/>
      <c r="F127" s="820"/>
      <c r="G127" s="683"/>
      <c r="H127" s="683"/>
      <c r="I127" s="641"/>
      <c r="J127" s="641"/>
      <c r="K127" s="641"/>
      <c r="L127" s="641"/>
    </row>
    <row r="128" spans="1:12" ht="27" customHeight="1" x14ac:dyDescent="0.2">
      <c r="A128" s="685" t="s">
        <v>727</v>
      </c>
      <c r="B128" s="817"/>
      <c r="C128" s="818"/>
      <c r="D128" s="818"/>
      <c r="E128" s="818"/>
      <c r="F128" s="819"/>
      <c r="G128" s="683"/>
      <c r="H128" s="683"/>
      <c r="I128" s="641"/>
      <c r="J128" s="641"/>
      <c r="K128" s="641"/>
      <c r="L128" s="641"/>
    </row>
    <row r="129" spans="1:12" x14ac:dyDescent="0.2">
      <c r="A129" s="685"/>
      <c r="B129" s="159"/>
      <c r="C129" s="159"/>
      <c r="D129" s="159"/>
      <c r="E129" s="65"/>
      <c r="F129" s="29"/>
      <c r="G129" s="683"/>
      <c r="H129" s="683"/>
      <c r="I129" s="641"/>
      <c r="J129" s="641"/>
      <c r="K129" s="641"/>
      <c r="L129" s="641"/>
    </row>
    <row r="130" spans="1:12" ht="15.75" customHeight="1" x14ac:dyDescent="0.2">
      <c r="A130" s="224" t="s">
        <v>742</v>
      </c>
      <c r="B130" s="809" t="s">
        <v>6</v>
      </c>
      <c r="C130" s="810"/>
      <c r="D130" s="810"/>
      <c r="E130" s="810"/>
      <c r="F130" s="810"/>
      <c r="G130" s="51"/>
      <c r="H130" s="683"/>
      <c r="I130" s="641"/>
      <c r="J130" s="641"/>
      <c r="K130" s="641"/>
      <c r="L130" s="641"/>
    </row>
    <row r="131" spans="1:12" ht="17.25" customHeight="1" x14ac:dyDescent="0.2">
      <c r="A131" s="224" t="s">
        <v>742</v>
      </c>
      <c r="B131" s="261" t="s">
        <v>7</v>
      </c>
      <c r="C131" s="227"/>
      <c r="D131" s="58"/>
      <c r="E131" s="58"/>
      <c r="F131" s="50"/>
      <c r="G131" s="51"/>
      <c r="H131" s="51"/>
      <c r="I131" s="641"/>
      <c r="J131" s="641"/>
      <c r="K131" s="641"/>
      <c r="L131" s="641"/>
    </row>
    <row r="132" spans="1:12" x14ac:dyDescent="0.2">
      <c r="A132" s="224" t="s">
        <v>742</v>
      </c>
      <c r="B132" s="261" t="s">
        <v>640</v>
      </c>
      <c r="C132" s="227"/>
      <c r="D132" s="58"/>
      <c r="E132" s="58"/>
      <c r="F132" s="50"/>
      <c r="G132" s="683"/>
      <c r="H132" s="51"/>
      <c r="I132" s="641"/>
      <c r="J132" s="641"/>
      <c r="K132" s="641"/>
      <c r="L132" s="641"/>
    </row>
    <row r="133" spans="1:12" x14ac:dyDescent="0.2">
      <c r="A133" s="224" t="s">
        <v>742</v>
      </c>
      <c r="B133" s="261" t="s">
        <v>726</v>
      </c>
      <c r="C133" s="227"/>
      <c r="D133" s="58"/>
      <c r="E133" s="58"/>
      <c r="F133" s="50"/>
      <c r="G133" s="683"/>
      <c r="H133" s="683"/>
      <c r="I133" s="641"/>
      <c r="J133" s="641"/>
      <c r="K133" s="641"/>
      <c r="L133" s="641"/>
    </row>
    <row r="134" spans="1:12" x14ac:dyDescent="0.2">
      <c r="A134" s="224" t="s">
        <v>742</v>
      </c>
      <c r="B134" s="261" t="s">
        <v>8</v>
      </c>
      <c r="C134" s="361" t="s">
        <v>971</v>
      </c>
      <c r="D134" s="58"/>
      <c r="E134" s="58"/>
      <c r="F134" s="50"/>
      <c r="G134" s="683"/>
      <c r="H134" s="683"/>
      <c r="I134" s="641"/>
      <c r="J134" s="641"/>
      <c r="K134" s="641"/>
      <c r="L134" s="641"/>
    </row>
    <row r="135" spans="1:12" x14ac:dyDescent="0.2">
      <c r="A135" s="224" t="s">
        <v>742</v>
      </c>
      <c r="B135" s="669" t="s">
        <v>9</v>
      </c>
      <c r="C135" s="361" t="s">
        <v>971</v>
      </c>
      <c r="D135" s="666"/>
      <c r="E135" s="65"/>
      <c r="F135" s="29"/>
      <c r="G135" s="683"/>
      <c r="H135" s="683"/>
      <c r="I135" s="641"/>
      <c r="J135" s="641"/>
      <c r="K135" s="641"/>
      <c r="L135" s="641"/>
    </row>
    <row r="136" spans="1:12" x14ac:dyDescent="0.2">
      <c r="A136" s="224" t="s">
        <v>742</v>
      </c>
      <c r="B136" s="261" t="s">
        <v>10</v>
      </c>
      <c r="C136" s="647" t="s">
        <v>971</v>
      </c>
      <c r="D136" s="683"/>
      <c r="E136" s="683"/>
      <c r="F136" s="683"/>
      <c r="G136" s="683"/>
      <c r="H136" s="683"/>
      <c r="I136" s="641"/>
      <c r="J136" s="641"/>
      <c r="K136" s="641"/>
      <c r="L136" s="641"/>
    </row>
    <row r="137" spans="1:12" x14ac:dyDescent="0.2">
      <c r="A137" s="224" t="s">
        <v>742</v>
      </c>
      <c r="B137" s="261" t="s">
        <v>11</v>
      </c>
      <c r="C137" s="774"/>
      <c r="D137" s="775"/>
      <c r="E137" s="743"/>
      <c r="F137" s="683"/>
      <c r="G137" s="683"/>
      <c r="H137" s="683"/>
      <c r="I137" s="641"/>
      <c r="J137" s="641"/>
      <c r="K137" s="641"/>
      <c r="L137" s="641"/>
    </row>
    <row r="138" spans="1:12" x14ac:dyDescent="0.2">
      <c r="A138" s="685"/>
      <c r="B138" s="666"/>
      <c r="C138" s="666"/>
      <c r="D138" s="666"/>
      <c r="E138" s="65"/>
      <c r="F138" s="29"/>
      <c r="G138" s="683"/>
      <c r="H138" s="683"/>
      <c r="I138" s="641"/>
      <c r="J138" s="641"/>
      <c r="K138" s="641"/>
      <c r="L138" s="641"/>
    </row>
    <row r="139" spans="1:12" ht="15.75" x14ac:dyDescent="0.25">
      <c r="A139" s="670"/>
      <c r="B139" s="22" t="s">
        <v>956</v>
      </c>
      <c r="C139" s="55"/>
      <c r="D139" s="38"/>
      <c r="E139" s="683"/>
      <c r="F139" s="29"/>
      <c r="G139" s="683"/>
      <c r="H139" s="683"/>
      <c r="I139" s="641"/>
      <c r="J139" s="641"/>
      <c r="K139" s="641"/>
      <c r="L139" s="641"/>
    </row>
    <row r="140" spans="1:12" ht="39" customHeight="1" x14ac:dyDescent="0.2">
      <c r="A140" s="670"/>
      <c r="B140" s="773" t="s">
        <v>1083</v>
      </c>
      <c r="C140" s="713"/>
      <c r="D140" s="713"/>
      <c r="E140" s="713"/>
      <c r="F140" s="713"/>
      <c r="G140" s="683"/>
      <c r="H140" s="683"/>
      <c r="I140" s="641"/>
      <c r="J140" s="641"/>
      <c r="K140" s="641"/>
      <c r="L140" s="641"/>
    </row>
    <row r="141" spans="1:12" ht="41.25" customHeight="1" x14ac:dyDescent="0.25">
      <c r="A141" s="670"/>
      <c r="B141" s="22"/>
      <c r="C141" s="55"/>
      <c r="D141" s="38"/>
      <c r="E141" s="683"/>
      <c r="F141" s="29"/>
      <c r="G141" s="683"/>
      <c r="H141" s="683"/>
      <c r="I141" s="641"/>
      <c r="J141" s="641"/>
      <c r="K141" s="641"/>
      <c r="L141" s="641"/>
    </row>
    <row r="142" spans="1:12" ht="105.75" customHeight="1" x14ac:dyDescent="0.2">
      <c r="A142" s="685" t="s">
        <v>626</v>
      </c>
      <c r="B142" s="780" t="s">
        <v>1084</v>
      </c>
      <c r="C142" s="781"/>
      <c r="D142" s="781"/>
      <c r="E142" s="781"/>
      <c r="F142" s="781"/>
      <c r="G142" s="683"/>
      <c r="H142" s="251"/>
      <c r="I142" s="640"/>
      <c r="J142" s="640"/>
      <c r="K142" s="640"/>
      <c r="L142" s="641"/>
    </row>
    <row r="143" spans="1:12" ht="13.5" customHeight="1" x14ac:dyDescent="0.2">
      <c r="A143" s="685"/>
      <c r="B143" s="67"/>
      <c r="C143" s="660"/>
      <c r="D143" s="660"/>
      <c r="E143" s="660"/>
      <c r="F143" s="660"/>
      <c r="G143" s="683"/>
      <c r="H143" s="265"/>
      <c r="I143" s="641"/>
      <c r="J143" s="641"/>
      <c r="K143" s="641"/>
      <c r="L143" s="641"/>
    </row>
    <row r="144" spans="1:12" ht="12.75" customHeight="1" x14ac:dyDescent="0.2">
      <c r="A144" s="685" t="s">
        <v>626</v>
      </c>
      <c r="B144" s="128" t="s">
        <v>957</v>
      </c>
      <c r="C144" s="69">
        <f>'C CAS'!C144</f>
        <v>7.2999999999999995E-2</v>
      </c>
      <c r="D144" s="777" t="s">
        <v>958</v>
      </c>
      <c r="E144" s="764"/>
      <c r="F144" s="68">
        <f>'C CAS'!F144</f>
        <v>44</v>
      </c>
      <c r="G144" s="683"/>
      <c r="H144" s="683"/>
      <c r="I144" s="641"/>
      <c r="J144" s="641"/>
      <c r="K144" s="641"/>
      <c r="L144" s="641"/>
    </row>
    <row r="145" spans="1:12" ht="12.75" customHeight="1" x14ac:dyDescent="0.2">
      <c r="A145" s="685" t="s">
        <v>626</v>
      </c>
      <c r="B145" s="128" t="s">
        <v>959</v>
      </c>
      <c r="C145" s="69">
        <f>'C CAS'!C145</f>
        <v>0.95899999999999996</v>
      </c>
      <c r="D145" s="777" t="s">
        <v>268</v>
      </c>
      <c r="E145" s="764"/>
      <c r="F145" s="68">
        <f>'C CAS'!F145</f>
        <v>579</v>
      </c>
      <c r="G145" s="683"/>
      <c r="H145" s="683"/>
      <c r="I145" s="641"/>
      <c r="J145" s="641"/>
      <c r="K145" s="641"/>
      <c r="L145" s="641"/>
    </row>
    <row r="146" spans="1:12" x14ac:dyDescent="0.2">
      <c r="A146" s="685"/>
      <c r="B146" s="67"/>
      <c r="C146" s="660"/>
      <c r="D146" s="660"/>
      <c r="E146" s="660"/>
      <c r="F146" s="660"/>
      <c r="G146" s="683"/>
      <c r="H146" s="683"/>
      <c r="I146" s="641"/>
      <c r="J146" s="641"/>
      <c r="K146" s="641"/>
      <c r="L146" s="641"/>
    </row>
    <row r="147" spans="1:12" x14ac:dyDescent="0.2">
      <c r="A147" s="685" t="s">
        <v>626</v>
      </c>
      <c r="B147" s="39"/>
      <c r="C147" s="127" t="s">
        <v>269</v>
      </c>
      <c r="D147" s="127" t="s">
        <v>270</v>
      </c>
      <c r="E147" s="306" t="s">
        <v>986</v>
      </c>
      <c r="F147" s="683"/>
      <c r="G147" s="683"/>
      <c r="H147" s="683"/>
      <c r="I147" s="641"/>
      <c r="J147" s="641"/>
      <c r="K147" s="641"/>
      <c r="L147" s="641"/>
    </row>
    <row r="148" spans="1:12" x14ac:dyDescent="0.2">
      <c r="A148" s="685" t="s">
        <v>626</v>
      </c>
      <c r="B148" s="206" t="s">
        <v>460</v>
      </c>
      <c r="C148" s="415" t="s">
        <v>1050</v>
      </c>
      <c r="D148" s="415" t="s">
        <v>1050</v>
      </c>
      <c r="E148" s="306" t="s">
        <v>1050</v>
      </c>
      <c r="F148" s="683"/>
      <c r="G148" s="683"/>
      <c r="H148" s="683"/>
      <c r="I148" s="641"/>
      <c r="J148" s="641"/>
      <c r="K148" s="641"/>
      <c r="L148" s="641"/>
    </row>
    <row r="149" spans="1:12" x14ac:dyDescent="0.2">
      <c r="A149" s="685" t="s">
        <v>626</v>
      </c>
      <c r="B149" s="678" t="s">
        <v>417</v>
      </c>
      <c r="C149" s="415" t="s">
        <v>1050</v>
      </c>
      <c r="D149" s="415" t="s">
        <v>1050</v>
      </c>
      <c r="E149" s="306" t="s">
        <v>1050</v>
      </c>
      <c r="F149" s="683"/>
      <c r="G149" s="683"/>
      <c r="H149" s="683"/>
      <c r="I149" s="641"/>
      <c r="J149" s="641"/>
      <c r="K149" s="641"/>
      <c r="L149" s="641"/>
    </row>
    <row r="150" spans="1:12" x14ac:dyDescent="0.2">
      <c r="A150" s="685"/>
      <c r="B150" s="206" t="s">
        <v>461</v>
      </c>
      <c r="C150" s="415" t="s">
        <v>1050</v>
      </c>
      <c r="D150" s="415" t="s">
        <v>1050</v>
      </c>
      <c r="E150" s="306" t="s">
        <v>1050</v>
      </c>
      <c r="F150" s="683"/>
      <c r="G150" s="683"/>
      <c r="H150" s="683"/>
      <c r="I150" s="641"/>
      <c r="J150" s="641"/>
      <c r="K150" s="641"/>
      <c r="L150" s="641"/>
    </row>
    <row r="151" spans="1:12" x14ac:dyDescent="0.2">
      <c r="A151" s="685"/>
      <c r="B151" s="206" t="s">
        <v>462</v>
      </c>
      <c r="C151" s="415" t="s">
        <v>1050</v>
      </c>
      <c r="D151" s="415" t="s">
        <v>1050</v>
      </c>
      <c r="E151" s="306" t="s">
        <v>1050</v>
      </c>
      <c r="F151" s="683"/>
      <c r="G151" s="683"/>
      <c r="H151" s="683"/>
      <c r="I151" s="641"/>
      <c r="J151" s="641"/>
      <c r="K151" s="641"/>
      <c r="L151" s="641"/>
    </row>
    <row r="152" spans="1:12" x14ac:dyDescent="0.2">
      <c r="A152" s="685" t="s">
        <v>626</v>
      </c>
      <c r="B152" s="678" t="s">
        <v>271</v>
      </c>
      <c r="C152" s="26">
        <f>'C CAS'!C152</f>
        <v>22</v>
      </c>
      <c r="D152" s="26">
        <f>'C CAS'!D152</f>
        <v>28</v>
      </c>
      <c r="E152" s="306">
        <f>'C CAS'!E152</f>
        <v>24.8</v>
      </c>
      <c r="F152" s="683"/>
      <c r="G152" s="683"/>
      <c r="H152" s="683"/>
      <c r="I152" s="641"/>
      <c r="J152" s="641"/>
      <c r="K152" s="641"/>
      <c r="L152" s="641"/>
    </row>
    <row r="153" spans="1:12" x14ac:dyDescent="0.2">
      <c r="A153" s="685" t="s">
        <v>626</v>
      </c>
      <c r="B153" s="678" t="s">
        <v>273</v>
      </c>
      <c r="C153" s="26">
        <f>'C CAS'!C153</f>
        <v>21</v>
      </c>
      <c r="D153" s="26">
        <f>'C CAS'!D153</f>
        <v>27</v>
      </c>
      <c r="E153" s="306">
        <f>'C CAS'!E153</f>
        <v>24.3</v>
      </c>
      <c r="F153" s="683"/>
      <c r="G153" s="683"/>
      <c r="H153" s="683"/>
      <c r="I153" s="641"/>
      <c r="J153" s="641"/>
      <c r="K153" s="641"/>
      <c r="L153" s="641"/>
    </row>
    <row r="154" spans="1:12" x14ac:dyDescent="0.2">
      <c r="A154" s="685" t="s">
        <v>626</v>
      </c>
      <c r="B154" s="678" t="s">
        <v>272</v>
      </c>
      <c r="C154" s="26">
        <f>'C CAS'!C154</f>
        <v>21.25</v>
      </c>
      <c r="D154" s="26">
        <f>'C CAS'!D154</f>
        <v>29</v>
      </c>
      <c r="E154" s="306">
        <f>'C CAS'!E154</f>
        <v>24.9</v>
      </c>
      <c r="F154" s="683"/>
      <c r="G154" s="683"/>
      <c r="H154" s="683"/>
      <c r="I154" s="641"/>
      <c r="J154" s="641"/>
      <c r="K154" s="641"/>
      <c r="L154" s="641"/>
    </row>
    <row r="155" spans="1:12" x14ac:dyDescent="0.2">
      <c r="A155" s="685" t="s">
        <v>626</v>
      </c>
      <c r="B155" s="678" t="s">
        <v>463</v>
      </c>
      <c r="C155" s="415" t="s">
        <v>1050</v>
      </c>
      <c r="D155" s="415" t="s">
        <v>1050</v>
      </c>
      <c r="E155" s="306" t="s">
        <v>1050</v>
      </c>
      <c r="F155" s="683"/>
      <c r="G155" s="683"/>
      <c r="H155" s="683"/>
      <c r="I155" s="641"/>
      <c r="J155" s="641"/>
      <c r="K155" s="641"/>
      <c r="L155" s="641"/>
    </row>
    <row r="156" spans="1:12" x14ac:dyDescent="0.2">
      <c r="A156" s="670"/>
      <c r="B156" s="683"/>
      <c r="C156" s="196"/>
      <c r="D156" s="196"/>
      <c r="E156" s="683"/>
      <c r="F156" s="683"/>
      <c r="G156" s="683"/>
      <c r="H156" s="683"/>
      <c r="I156" s="641"/>
      <c r="J156" s="641"/>
      <c r="K156" s="641"/>
      <c r="L156" s="641"/>
    </row>
    <row r="157" spans="1:12" x14ac:dyDescent="0.2">
      <c r="A157" s="685" t="s">
        <v>626</v>
      </c>
      <c r="B157" s="778" t="s">
        <v>316</v>
      </c>
      <c r="C157" s="779"/>
      <c r="D157" s="779"/>
      <c r="E157" s="779"/>
      <c r="F157" s="779"/>
      <c r="G157" s="683"/>
      <c r="H157" s="683"/>
      <c r="I157" s="641"/>
      <c r="J157" s="641"/>
      <c r="K157" s="641"/>
      <c r="L157" s="641"/>
    </row>
    <row r="158" spans="1:12" ht="25.5" x14ac:dyDescent="0.2">
      <c r="A158" s="685" t="s">
        <v>626</v>
      </c>
      <c r="B158" s="39"/>
      <c r="C158" s="272" t="s">
        <v>460</v>
      </c>
      <c r="D158" s="127" t="s">
        <v>417</v>
      </c>
      <c r="E158" s="273" t="s">
        <v>461</v>
      </c>
      <c r="F158" s="309" t="s">
        <v>460</v>
      </c>
      <c r="G158" s="310" t="s">
        <v>417</v>
      </c>
      <c r="H158" s="310" t="s">
        <v>461</v>
      </c>
      <c r="I158" s="641"/>
      <c r="J158" s="641"/>
      <c r="K158" s="641"/>
      <c r="L158" s="641"/>
    </row>
    <row r="159" spans="1:12" x14ac:dyDescent="0.2">
      <c r="A159" s="685" t="s">
        <v>626</v>
      </c>
      <c r="B159" s="678" t="s">
        <v>274</v>
      </c>
      <c r="C159" s="637" t="s">
        <v>1050</v>
      </c>
      <c r="D159" s="204" t="s">
        <v>1050</v>
      </c>
      <c r="E159" s="274" t="s">
        <v>1050</v>
      </c>
      <c r="F159" s="305" t="s">
        <v>1050</v>
      </c>
      <c r="G159" s="305" t="s">
        <v>1050</v>
      </c>
      <c r="H159" s="305" t="s">
        <v>1050</v>
      </c>
      <c r="I159" s="641"/>
      <c r="J159" s="641"/>
      <c r="K159" s="641"/>
      <c r="L159" s="641"/>
    </row>
    <row r="160" spans="1:12" x14ac:dyDescent="0.2">
      <c r="A160" s="685" t="s">
        <v>626</v>
      </c>
      <c r="B160" s="678" t="s">
        <v>275</v>
      </c>
      <c r="C160" s="637" t="s">
        <v>1050</v>
      </c>
      <c r="D160" s="204" t="s">
        <v>1050</v>
      </c>
      <c r="E160" s="274" t="s">
        <v>1050</v>
      </c>
      <c r="F160" s="305" t="s">
        <v>1050</v>
      </c>
      <c r="G160" s="305" t="s">
        <v>1050</v>
      </c>
      <c r="H160" s="305" t="s">
        <v>1050</v>
      </c>
      <c r="I160" s="641"/>
      <c r="J160" s="641"/>
      <c r="K160" s="641"/>
      <c r="L160" s="641"/>
    </row>
    <row r="161" spans="1:12" x14ac:dyDescent="0.2">
      <c r="A161" s="685" t="s">
        <v>626</v>
      </c>
      <c r="B161" s="678" t="s">
        <v>420</v>
      </c>
      <c r="C161" s="637" t="s">
        <v>1050</v>
      </c>
      <c r="D161" s="204" t="s">
        <v>1050</v>
      </c>
      <c r="E161" s="274" t="s">
        <v>1050</v>
      </c>
      <c r="F161" s="305" t="s">
        <v>1050</v>
      </c>
      <c r="G161" s="305" t="s">
        <v>1050</v>
      </c>
      <c r="H161" s="305" t="s">
        <v>1050</v>
      </c>
      <c r="I161" s="641"/>
      <c r="J161" s="641"/>
      <c r="K161" s="641"/>
      <c r="L161" s="641"/>
    </row>
    <row r="162" spans="1:12" x14ac:dyDescent="0.2">
      <c r="A162" s="685" t="s">
        <v>626</v>
      </c>
      <c r="B162" s="678" t="s">
        <v>421</v>
      </c>
      <c r="C162" s="637" t="s">
        <v>1050</v>
      </c>
      <c r="D162" s="204" t="s">
        <v>1050</v>
      </c>
      <c r="E162" s="274" t="s">
        <v>1050</v>
      </c>
      <c r="F162" s="305" t="s">
        <v>1050</v>
      </c>
      <c r="G162" s="305" t="s">
        <v>1050</v>
      </c>
      <c r="H162" s="305" t="s">
        <v>1050</v>
      </c>
      <c r="I162" s="641"/>
      <c r="J162" s="641"/>
      <c r="K162" s="641"/>
      <c r="L162" s="641"/>
    </row>
    <row r="163" spans="1:12" x14ac:dyDescent="0.2">
      <c r="A163" s="685" t="s">
        <v>626</v>
      </c>
      <c r="B163" s="678" t="s">
        <v>422</v>
      </c>
      <c r="C163" s="637" t="s">
        <v>1050</v>
      </c>
      <c r="D163" s="204" t="s">
        <v>1050</v>
      </c>
      <c r="E163" s="274" t="s">
        <v>1050</v>
      </c>
      <c r="F163" s="305" t="s">
        <v>1050</v>
      </c>
      <c r="G163" s="305" t="s">
        <v>1050</v>
      </c>
      <c r="H163" s="305" t="s">
        <v>1050</v>
      </c>
      <c r="I163" s="641"/>
      <c r="J163" s="641"/>
      <c r="K163" s="641"/>
      <c r="L163" s="641"/>
    </row>
    <row r="164" spans="1:12" x14ac:dyDescent="0.2">
      <c r="A164" s="685" t="s">
        <v>626</v>
      </c>
      <c r="B164" s="678" t="s">
        <v>423</v>
      </c>
      <c r="C164" s="637" t="s">
        <v>1050</v>
      </c>
      <c r="D164" s="204" t="s">
        <v>1050</v>
      </c>
      <c r="E164" s="274" t="s">
        <v>1050</v>
      </c>
      <c r="F164" s="305" t="s">
        <v>1050</v>
      </c>
      <c r="G164" s="305" t="s">
        <v>1050</v>
      </c>
      <c r="H164" s="305" t="s">
        <v>1050</v>
      </c>
      <c r="I164" s="641"/>
      <c r="J164" s="641"/>
      <c r="K164" s="641"/>
      <c r="L164" s="641"/>
    </row>
    <row r="165" spans="1:12" x14ac:dyDescent="0.2">
      <c r="A165" s="670"/>
      <c r="B165" s="206" t="s">
        <v>698</v>
      </c>
      <c r="C165" s="204">
        <f>SUM(C159:C164)</f>
        <v>0</v>
      </c>
      <c r="D165" s="204">
        <f>SUM(D159:D164)</f>
        <v>0</v>
      </c>
      <c r="E165" s="274">
        <f>SUM(E159:E164)</f>
        <v>0</v>
      </c>
      <c r="F165" s="305" t="s">
        <v>1050</v>
      </c>
      <c r="G165" s="305" t="s">
        <v>1050</v>
      </c>
      <c r="H165" s="305" t="s">
        <v>1050</v>
      </c>
      <c r="I165" s="641"/>
      <c r="J165" s="641"/>
      <c r="K165" s="641"/>
      <c r="L165" s="641"/>
    </row>
    <row r="166" spans="1:12" x14ac:dyDescent="0.2">
      <c r="A166" s="685" t="s">
        <v>626</v>
      </c>
      <c r="B166" s="39"/>
      <c r="C166" s="127" t="s">
        <v>271</v>
      </c>
      <c r="D166" s="127" t="s">
        <v>272</v>
      </c>
      <c r="E166" s="127" t="s">
        <v>273</v>
      </c>
      <c r="F166" s="307" t="s">
        <v>271</v>
      </c>
      <c r="G166" s="308" t="s">
        <v>987</v>
      </c>
      <c r="H166" s="308" t="s">
        <v>273</v>
      </c>
      <c r="I166" s="641"/>
      <c r="J166" s="641"/>
      <c r="K166" s="641"/>
      <c r="L166" s="641"/>
    </row>
    <row r="167" spans="1:12" x14ac:dyDescent="0.2">
      <c r="A167" s="685" t="s">
        <v>626</v>
      </c>
      <c r="B167" s="678" t="s">
        <v>424</v>
      </c>
      <c r="C167" s="205">
        <f>'C CAS'!C167</f>
        <v>0.15025906735751296</v>
      </c>
      <c r="D167" s="205">
        <f>'C CAS'!D167</f>
        <v>0.20934256055363321</v>
      </c>
      <c r="E167" s="205">
        <f>'C CAS'!E167</f>
        <v>0.11937716262975778</v>
      </c>
      <c r="F167" s="305">
        <f>'C CAS'!F167</f>
        <v>87</v>
      </c>
      <c r="G167" s="305">
        <f>'C CAS'!G167</f>
        <v>121</v>
      </c>
      <c r="H167" s="305">
        <f>'C CAS'!H167</f>
        <v>69</v>
      </c>
      <c r="I167" s="641"/>
      <c r="J167" s="641"/>
      <c r="K167" s="641"/>
      <c r="L167" s="641"/>
    </row>
    <row r="168" spans="1:12" x14ac:dyDescent="0.2">
      <c r="A168" s="685" t="s">
        <v>626</v>
      </c>
      <c r="B168" s="678" t="s">
        <v>425</v>
      </c>
      <c r="C168" s="205">
        <f>'C CAS'!C168</f>
        <v>0.44732297063903281</v>
      </c>
      <c r="D168" s="205">
        <f>'C CAS'!D168</f>
        <v>0.37543252595155707</v>
      </c>
      <c r="E168" s="205">
        <f>'C CAS'!E168</f>
        <v>0.47577854671280279</v>
      </c>
      <c r="F168" s="305">
        <f>'C CAS'!F168</f>
        <v>259</v>
      </c>
      <c r="G168" s="305">
        <f>'C CAS'!G168</f>
        <v>217</v>
      </c>
      <c r="H168" s="305">
        <f>'C CAS'!H168</f>
        <v>275</v>
      </c>
      <c r="I168" s="641"/>
      <c r="J168" s="641"/>
      <c r="K168" s="641"/>
      <c r="L168" s="641"/>
    </row>
    <row r="169" spans="1:12" x14ac:dyDescent="0.2">
      <c r="A169" s="685" t="s">
        <v>626</v>
      </c>
      <c r="B169" s="678" t="s">
        <v>426</v>
      </c>
      <c r="C169" s="205">
        <f>'C CAS'!C169</f>
        <v>0.37305699481865284</v>
      </c>
      <c r="D169" s="205">
        <f>'C CAS'!D169</f>
        <v>0.33391003460207613</v>
      </c>
      <c r="E169" s="205">
        <f>'C CAS'!E169</f>
        <v>0.3217993079584775</v>
      </c>
      <c r="F169" s="305">
        <f>'C CAS'!F169</f>
        <v>216</v>
      </c>
      <c r="G169" s="305">
        <f>'C CAS'!G169</f>
        <v>193</v>
      </c>
      <c r="H169" s="305">
        <f>'C CAS'!H169</f>
        <v>186</v>
      </c>
      <c r="I169" s="641"/>
      <c r="J169" s="641"/>
      <c r="K169" s="641"/>
      <c r="L169" s="641"/>
    </row>
    <row r="170" spans="1:12" x14ac:dyDescent="0.2">
      <c r="A170" s="685" t="s">
        <v>626</v>
      </c>
      <c r="B170" s="40" t="s">
        <v>427</v>
      </c>
      <c r="C170" s="205">
        <f>'C CAS'!C170</f>
        <v>2.9360967184801381E-2</v>
      </c>
      <c r="D170" s="205">
        <f>'C CAS'!D170</f>
        <v>7.9584775086505188E-2</v>
      </c>
      <c r="E170" s="205">
        <f>'C CAS'!E170</f>
        <v>8.3044982698961933E-2</v>
      </c>
      <c r="F170" s="305">
        <f>'C CAS'!F170</f>
        <v>17</v>
      </c>
      <c r="G170" s="305">
        <f>'C CAS'!G170</f>
        <v>46</v>
      </c>
      <c r="H170" s="305">
        <f>'C CAS'!H170</f>
        <v>48</v>
      </c>
      <c r="I170" s="641"/>
      <c r="J170" s="641"/>
      <c r="K170" s="641"/>
      <c r="L170" s="641"/>
    </row>
    <row r="171" spans="1:12" x14ac:dyDescent="0.2">
      <c r="A171" s="685" t="s">
        <v>626</v>
      </c>
      <c r="B171" s="40" t="s">
        <v>428</v>
      </c>
      <c r="C171" s="205">
        <f>'C CAS'!C171</f>
        <v>0</v>
      </c>
      <c r="D171" s="205">
        <f>'C CAS'!D171</f>
        <v>1.7301038062283738E-3</v>
      </c>
      <c r="E171" s="205">
        <f>'C CAS'!E171</f>
        <v>0</v>
      </c>
      <c r="F171" s="305">
        <f>'C CAS'!F171</f>
        <v>0</v>
      </c>
      <c r="G171" s="305">
        <f>'C CAS'!G171</f>
        <v>1</v>
      </c>
      <c r="H171" s="305">
        <f>'C CAS'!H171</f>
        <v>0</v>
      </c>
      <c r="I171" s="641"/>
      <c r="J171" s="641"/>
      <c r="K171" s="641"/>
      <c r="L171" s="641"/>
    </row>
    <row r="172" spans="1:12" x14ac:dyDescent="0.2">
      <c r="A172" s="685" t="s">
        <v>626</v>
      </c>
      <c r="B172" s="678" t="s">
        <v>429</v>
      </c>
      <c r="C172" s="205">
        <f>'C CAS'!C172</f>
        <v>0</v>
      </c>
      <c r="D172" s="205">
        <f>'C CAS'!D172</f>
        <v>0</v>
      </c>
      <c r="E172" s="205">
        <f>'C CAS'!E172</f>
        <v>0</v>
      </c>
      <c r="F172" s="305">
        <f>'C CAS'!F172</f>
        <v>0</v>
      </c>
      <c r="G172" s="305">
        <f>'C CAS'!G172</f>
        <v>0</v>
      </c>
      <c r="H172" s="305">
        <f>'C CAS'!H172</f>
        <v>0</v>
      </c>
      <c r="I172" s="641"/>
      <c r="J172" s="641"/>
      <c r="K172" s="641"/>
      <c r="L172" s="641"/>
    </row>
    <row r="173" spans="1:12" x14ac:dyDescent="0.2">
      <c r="A173" s="670"/>
      <c r="B173" s="678" t="s">
        <v>698</v>
      </c>
      <c r="C173" s="204">
        <f>SUM(C167:C172)</f>
        <v>1</v>
      </c>
      <c r="D173" s="204">
        <f>SUM(D167:D172)</f>
        <v>1</v>
      </c>
      <c r="E173" s="204">
        <f>SUM(E167:E172)</f>
        <v>1</v>
      </c>
      <c r="F173" s="305">
        <f>'C CAS'!F173</f>
        <v>579</v>
      </c>
      <c r="G173" s="305">
        <f>'C CAS'!G173</f>
        <v>578</v>
      </c>
      <c r="H173" s="305">
        <f>'C CAS'!H173</f>
        <v>578</v>
      </c>
      <c r="I173" s="641"/>
      <c r="J173" s="641"/>
      <c r="K173" s="641"/>
      <c r="L173" s="641"/>
    </row>
    <row r="174" spans="1:12" ht="46.5" customHeight="1" x14ac:dyDescent="0.2">
      <c r="A174" s="685" t="s">
        <v>627</v>
      </c>
      <c r="B174" s="811" t="s">
        <v>138</v>
      </c>
      <c r="C174" s="811"/>
      <c r="D174" s="811"/>
      <c r="E174" s="811"/>
      <c r="F174" s="811"/>
      <c r="G174" s="683"/>
      <c r="H174" s="683"/>
      <c r="I174" s="641"/>
      <c r="J174" s="641"/>
      <c r="K174" s="641"/>
      <c r="L174" s="641"/>
    </row>
    <row r="175" spans="1:12" x14ac:dyDescent="0.2">
      <c r="A175" s="685" t="s">
        <v>627</v>
      </c>
      <c r="B175" s="763" t="s">
        <v>430</v>
      </c>
      <c r="C175" s="763"/>
      <c r="D175" s="763"/>
      <c r="E175" s="70">
        <f>'C CAS'!E175</f>
        <v>0.28846153846153844</v>
      </c>
      <c r="F175" s="55"/>
      <c r="G175" s="299">
        <f>'C CAS'!G175</f>
        <v>105</v>
      </c>
      <c r="H175" s="305"/>
      <c r="I175" s="641"/>
      <c r="J175" s="641"/>
      <c r="K175" s="641"/>
      <c r="L175" s="641"/>
    </row>
    <row r="176" spans="1:12" ht="12.75" customHeight="1" x14ac:dyDescent="0.2">
      <c r="A176" s="685" t="s">
        <v>627</v>
      </c>
      <c r="B176" s="751" t="s">
        <v>431</v>
      </c>
      <c r="C176" s="751"/>
      <c r="D176" s="751"/>
      <c r="E176" s="70">
        <f>'C CAS'!E176</f>
        <v>0.56593406593406592</v>
      </c>
      <c r="F176" s="55"/>
      <c r="G176" s="299">
        <f>'C CAS'!G176</f>
        <v>206</v>
      </c>
      <c r="H176" s="305"/>
      <c r="I176" s="641"/>
      <c r="J176" s="641"/>
      <c r="K176" s="641"/>
      <c r="L176" s="641"/>
    </row>
    <row r="177" spans="1:12" ht="12.75" customHeight="1" x14ac:dyDescent="0.2">
      <c r="A177" s="685" t="s">
        <v>627</v>
      </c>
      <c r="B177" s="751" t="s">
        <v>432</v>
      </c>
      <c r="C177" s="751"/>
      <c r="D177" s="751"/>
      <c r="E177" s="70">
        <f>'C CAS'!E177</f>
        <v>0.83241758241758246</v>
      </c>
      <c r="F177" s="197" t="s">
        <v>509</v>
      </c>
      <c r="G177" s="299">
        <f>'C CAS'!G177</f>
        <v>303</v>
      </c>
      <c r="H177" s="305"/>
      <c r="I177" s="641"/>
      <c r="J177" s="641"/>
      <c r="K177" s="641"/>
      <c r="L177" s="641"/>
    </row>
    <row r="178" spans="1:12" ht="12.75" customHeight="1" x14ac:dyDescent="0.2">
      <c r="A178" s="685" t="s">
        <v>627</v>
      </c>
      <c r="B178" s="751" t="s">
        <v>296</v>
      </c>
      <c r="C178" s="751"/>
      <c r="D178" s="751"/>
      <c r="E178" s="70">
        <f>'C CAS'!E178</f>
        <v>0.16758241758241757</v>
      </c>
      <c r="F178" s="197" t="s">
        <v>510</v>
      </c>
      <c r="G178" s="299">
        <f>'C CAS'!G178</f>
        <v>61</v>
      </c>
      <c r="H178" s="305"/>
      <c r="I178" s="641"/>
      <c r="J178" s="641"/>
      <c r="K178" s="641"/>
      <c r="L178" s="641"/>
    </row>
    <row r="179" spans="1:12" ht="12.75" customHeight="1" x14ac:dyDescent="0.2">
      <c r="A179" s="685" t="s">
        <v>627</v>
      </c>
      <c r="B179" s="751" t="s">
        <v>297</v>
      </c>
      <c r="C179" s="751"/>
      <c r="D179" s="751"/>
      <c r="E179" s="70">
        <f>'C CAS'!E179</f>
        <v>3.021978021978022E-2</v>
      </c>
      <c r="F179" s="55"/>
      <c r="G179" s="299">
        <f>'C CAS'!G179</f>
        <v>11</v>
      </c>
      <c r="H179" s="305"/>
      <c r="I179" s="641"/>
      <c r="J179" s="641"/>
      <c r="K179" s="641"/>
      <c r="L179" s="641"/>
    </row>
    <row r="180" spans="1:12" ht="26.25" customHeight="1" x14ac:dyDescent="0.2">
      <c r="A180" s="685" t="s">
        <v>627</v>
      </c>
      <c r="B180" s="788" t="s">
        <v>708</v>
      </c>
      <c r="C180" s="724"/>
      <c r="D180" s="724"/>
      <c r="E180" s="789"/>
      <c r="F180" s="76">
        <f>'C CAS'!F180</f>
        <v>0.60299999999999998</v>
      </c>
      <c r="G180" s="683"/>
      <c r="H180" s="683"/>
      <c r="I180" s="641"/>
      <c r="J180" s="641"/>
      <c r="K180" s="641"/>
      <c r="L180" s="641"/>
    </row>
    <row r="181" spans="1:12" ht="25.5" customHeight="1" x14ac:dyDescent="0.2">
      <c r="A181" s="670"/>
      <c r="B181" s="683"/>
      <c r="C181" s="683"/>
      <c r="D181" s="683"/>
      <c r="E181" s="683"/>
      <c r="F181" s="29"/>
      <c r="G181" s="683"/>
      <c r="H181" s="683"/>
      <c r="I181" s="641"/>
      <c r="J181" s="641"/>
      <c r="K181" s="641"/>
      <c r="L181" s="641"/>
    </row>
    <row r="182" spans="1:12" ht="38.25" customHeight="1" x14ac:dyDescent="0.2">
      <c r="A182" s="685" t="s">
        <v>628</v>
      </c>
      <c r="B182" s="773" t="s">
        <v>760</v>
      </c>
      <c r="C182" s="713"/>
      <c r="D182" s="713"/>
      <c r="E182" s="713"/>
      <c r="F182" s="713"/>
      <c r="G182" s="683"/>
      <c r="H182" s="683"/>
      <c r="I182" s="641"/>
      <c r="J182" s="641"/>
      <c r="K182" s="641"/>
      <c r="L182" s="641"/>
    </row>
    <row r="183" spans="1:12" ht="12.75" customHeight="1" x14ac:dyDescent="0.2">
      <c r="A183" s="685" t="s">
        <v>628</v>
      </c>
      <c r="B183" s="776" t="s">
        <v>12</v>
      </c>
      <c r="C183" s="776"/>
      <c r="D183" s="178">
        <f>'C CAS'!D183</f>
        <v>0.37913907284768211</v>
      </c>
      <c r="E183" s="305">
        <f>'C CAS'!E183</f>
        <v>229</v>
      </c>
      <c r="F183" s="55"/>
      <c r="G183" s="683"/>
      <c r="H183" s="683"/>
      <c r="I183" s="641"/>
      <c r="J183" s="641"/>
      <c r="K183" s="641"/>
      <c r="L183" s="641"/>
    </row>
    <row r="184" spans="1:12" ht="12.75" customHeight="1" x14ac:dyDescent="0.2">
      <c r="A184" s="685" t="s">
        <v>628</v>
      </c>
      <c r="B184" s="776" t="s">
        <v>13</v>
      </c>
      <c r="C184" s="776"/>
      <c r="D184" s="178">
        <f>'C CAS'!D184</f>
        <v>0.20860927152317882</v>
      </c>
      <c r="E184" s="305">
        <f>'C CAS'!E184</f>
        <v>126</v>
      </c>
      <c r="F184" s="55"/>
      <c r="G184" s="683"/>
      <c r="H184" s="683"/>
      <c r="I184" s="641"/>
      <c r="J184" s="641"/>
      <c r="K184" s="641"/>
      <c r="L184" s="641"/>
    </row>
    <row r="185" spans="1:12" ht="12.75" customHeight="1" x14ac:dyDescent="0.2">
      <c r="A185" s="685" t="s">
        <v>628</v>
      </c>
      <c r="B185" s="776" t="s">
        <v>14</v>
      </c>
      <c r="C185" s="776"/>
      <c r="D185" s="178">
        <f>'C CAS'!D185</f>
        <v>0.13576158940397351</v>
      </c>
      <c r="E185" s="305">
        <f>'C CAS'!E185</f>
        <v>82</v>
      </c>
      <c r="F185" s="55"/>
      <c r="G185" s="683"/>
      <c r="H185" s="683"/>
      <c r="I185" s="641"/>
      <c r="J185" s="641"/>
      <c r="K185" s="641"/>
      <c r="L185" s="641"/>
    </row>
    <row r="186" spans="1:12" ht="12.75" customHeight="1" x14ac:dyDescent="0.2">
      <c r="A186" s="685" t="s">
        <v>628</v>
      </c>
      <c r="B186" s="776" t="s">
        <v>15</v>
      </c>
      <c r="C186" s="776"/>
      <c r="D186" s="178">
        <f>'C CAS'!D186</f>
        <v>0.12748344370860928</v>
      </c>
      <c r="E186" s="305">
        <f>'C CAS'!E186</f>
        <v>77</v>
      </c>
      <c r="F186" s="55"/>
      <c r="G186" s="683"/>
      <c r="H186" s="683"/>
      <c r="I186" s="641"/>
      <c r="J186" s="641"/>
      <c r="K186" s="641"/>
      <c r="L186" s="641"/>
    </row>
    <row r="187" spans="1:12" ht="12.75" customHeight="1" x14ac:dyDescent="0.2">
      <c r="A187" s="685" t="s">
        <v>628</v>
      </c>
      <c r="B187" s="776" t="s">
        <v>16</v>
      </c>
      <c r="C187" s="776"/>
      <c r="D187" s="178">
        <f>'C CAS'!D187</f>
        <v>0.11092715231788079</v>
      </c>
      <c r="E187" s="305">
        <f>'C CAS'!E187</f>
        <v>67</v>
      </c>
      <c r="F187" s="55"/>
      <c r="G187" s="683"/>
      <c r="H187" s="683"/>
      <c r="I187" s="641"/>
      <c r="J187" s="641"/>
      <c r="K187" s="641"/>
      <c r="L187" s="641"/>
    </row>
    <row r="188" spans="1:12" ht="12.75" customHeight="1" x14ac:dyDescent="0.2">
      <c r="A188" s="685" t="s">
        <v>628</v>
      </c>
      <c r="B188" s="776" t="s">
        <v>17</v>
      </c>
      <c r="C188" s="776"/>
      <c r="D188" s="178">
        <f>'C CAS'!D188</f>
        <v>3.6423841059602648E-2</v>
      </c>
      <c r="E188" s="305">
        <f>'C CAS'!E188</f>
        <v>22</v>
      </c>
      <c r="F188" s="55"/>
      <c r="G188" s="683"/>
      <c r="H188" s="683"/>
      <c r="I188" s="641"/>
      <c r="J188" s="641"/>
      <c r="K188" s="641"/>
      <c r="L188" s="641"/>
    </row>
    <row r="189" spans="1:12" ht="12.75" customHeight="1" x14ac:dyDescent="0.2">
      <c r="A189" s="685" t="s">
        <v>628</v>
      </c>
      <c r="B189" s="751" t="s">
        <v>298</v>
      </c>
      <c r="C189" s="751"/>
      <c r="D189" s="178">
        <f>'C CAS'!D189</f>
        <v>1.6556291390728477E-3</v>
      </c>
      <c r="E189" s="305">
        <f>'C CAS'!E189</f>
        <v>1</v>
      </c>
      <c r="F189" s="55"/>
      <c r="G189" s="683"/>
      <c r="H189" s="683"/>
      <c r="I189" s="641"/>
      <c r="J189" s="641"/>
      <c r="K189" s="641"/>
      <c r="L189" s="641"/>
    </row>
    <row r="190" spans="1:12" ht="12.75" customHeight="1" x14ac:dyDescent="0.2">
      <c r="A190" s="685" t="s">
        <v>628</v>
      </c>
      <c r="B190" s="751" t="s">
        <v>299</v>
      </c>
      <c r="C190" s="751"/>
      <c r="D190" s="178">
        <f>'C CAS'!D190</f>
        <v>0</v>
      </c>
      <c r="E190" s="305">
        <f>'C CAS'!E190</f>
        <v>0</v>
      </c>
      <c r="F190" s="55"/>
      <c r="G190" s="683"/>
      <c r="H190" s="683"/>
      <c r="I190" s="641"/>
      <c r="J190" s="641"/>
      <c r="K190" s="641"/>
      <c r="L190" s="641"/>
    </row>
    <row r="191" spans="1:12" x14ac:dyDescent="0.2">
      <c r="A191" s="670"/>
      <c r="B191" s="826" t="s">
        <v>698</v>
      </c>
      <c r="C191" s="827"/>
      <c r="D191" s="228">
        <f>SUM(D183:D190)</f>
        <v>0.99999999999999989</v>
      </c>
      <c r="E191" s="305">
        <f t="shared" ref="E191" si="0">SUM(E183:E190)</f>
        <v>604</v>
      </c>
      <c r="F191" s="32"/>
      <c r="G191" s="683"/>
      <c r="H191" s="683"/>
      <c r="I191" s="641"/>
      <c r="J191" s="641"/>
      <c r="K191" s="641"/>
      <c r="L191" s="641"/>
    </row>
    <row r="192" spans="1:12" x14ac:dyDescent="0.2">
      <c r="A192" s="676"/>
      <c r="B192" s="229"/>
      <c r="C192" s="229"/>
      <c r="D192" s="229"/>
      <c r="E192" s="229"/>
      <c r="F192" s="229"/>
      <c r="G192" s="229"/>
      <c r="H192" s="683"/>
      <c r="I192" s="641"/>
      <c r="J192" s="641"/>
      <c r="K192" s="641"/>
      <c r="L192" s="641"/>
    </row>
    <row r="193" spans="1:12" s="229" customFormat="1" ht="31.5" customHeight="1" x14ac:dyDescent="0.2">
      <c r="A193" s="685" t="s">
        <v>629</v>
      </c>
      <c r="B193" s="829" t="s">
        <v>761</v>
      </c>
      <c r="C193" s="830"/>
      <c r="D193" s="830"/>
      <c r="E193" s="269">
        <f>'C CAS'!E193</f>
        <v>3.5</v>
      </c>
      <c r="F193" s="74"/>
      <c r="G193" s="683"/>
    </row>
    <row r="194" spans="1:12" ht="27" customHeight="1" x14ac:dyDescent="0.2">
      <c r="A194" s="685" t="s">
        <v>629</v>
      </c>
      <c r="B194" s="777" t="s">
        <v>814</v>
      </c>
      <c r="C194" s="751"/>
      <c r="D194" s="751"/>
      <c r="E194" s="638">
        <f>'C CAS'!E194</f>
        <v>1</v>
      </c>
      <c r="F194" s="639"/>
      <c r="G194" s="683"/>
      <c r="H194" s="683"/>
      <c r="I194" s="641"/>
      <c r="J194" s="641"/>
      <c r="K194" s="641"/>
      <c r="L194" s="641"/>
    </row>
    <row r="195" spans="1:12" ht="24.75" customHeight="1" x14ac:dyDescent="0.2">
      <c r="A195" s="670"/>
      <c r="B195" s="683"/>
      <c r="C195" s="683"/>
      <c r="D195" s="683"/>
      <c r="E195" s="683"/>
      <c r="F195" s="32"/>
      <c r="G195" s="683"/>
      <c r="H195" s="683"/>
      <c r="I195" s="641"/>
      <c r="J195" s="641"/>
      <c r="K195" s="641"/>
      <c r="L195" s="641"/>
    </row>
    <row r="196" spans="1:12" ht="15.75" x14ac:dyDescent="0.25">
      <c r="A196" s="670"/>
      <c r="B196" s="22" t="s">
        <v>300</v>
      </c>
      <c r="C196" s="683"/>
      <c r="D196" s="683"/>
      <c r="E196" s="683"/>
      <c r="F196" s="32"/>
      <c r="G196" s="683"/>
      <c r="H196" s="683"/>
      <c r="I196" s="641"/>
      <c r="J196" s="641"/>
      <c r="K196" s="641"/>
      <c r="L196" s="641"/>
    </row>
    <row r="197" spans="1:12" x14ac:dyDescent="0.2">
      <c r="A197" s="685" t="s">
        <v>630</v>
      </c>
      <c r="B197" s="3" t="s">
        <v>301</v>
      </c>
      <c r="C197" s="683"/>
      <c r="D197" s="683"/>
      <c r="E197" s="683"/>
      <c r="F197" s="32"/>
      <c r="G197" s="683"/>
      <c r="H197" s="683"/>
      <c r="I197" s="641"/>
      <c r="J197" s="641"/>
      <c r="K197" s="641"/>
      <c r="L197" s="641"/>
    </row>
    <row r="198" spans="1:12" x14ac:dyDescent="0.2">
      <c r="A198" s="685" t="s">
        <v>630</v>
      </c>
      <c r="B198" s="661"/>
      <c r="C198" s="33" t="s">
        <v>507</v>
      </c>
      <c r="D198" s="33" t="s">
        <v>508</v>
      </c>
      <c r="E198" s="648"/>
      <c r="F198" s="648"/>
      <c r="G198" s="51"/>
      <c r="H198" s="683"/>
      <c r="I198" s="641"/>
      <c r="J198" s="641"/>
      <c r="K198" s="641"/>
      <c r="L198" s="641"/>
    </row>
    <row r="199" spans="1:12" ht="25.5" x14ac:dyDescent="0.2">
      <c r="A199" s="685" t="s">
        <v>630</v>
      </c>
      <c r="B199" s="655" t="s">
        <v>302</v>
      </c>
      <c r="C199" s="33"/>
      <c r="D199" s="349" t="s">
        <v>971</v>
      </c>
      <c r="E199" s="683"/>
      <c r="F199" s="29"/>
      <c r="G199" s="683"/>
      <c r="H199" s="51"/>
      <c r="I199" s="641"/>
      <c r="J199" s="641"/>
      <c r="K199" s="641"/>
      <c r="L199" s="641"/>
    </row>
    <row r="200" spans="1:12" x14ac:dyDescent="0.2">
      <c r="A200" s="685" t="s">
        <v>630</v>
      </c>
      <c r="B200" s="678" t="s">
        <v>303</v>
      </c>
      <c r="C200" s="77"/>
      <c r="D200" s="683">
        <v>0</v>
      </c>
      <c r="E200" s="683"/>
      <c r="F200" s="75"/>
      <c r="G200" s="683"/>
      <c r="H200" s="683"/>
      <c r="I200" s="641"/>
      <c r="J200" s="641"/>
      <c r="K200" s="641"/>
      <c r="L200" s="641"/>
    </row>
    <row r="201" spans="1:12" x14ac:dyDescent="0.2">
      <c r="A201" s="685" t="s">
        <v>630</v>
      </c>
      <c r="B201" s="661"/>
      <c r="C201" s="33" t="s">
        <v>507</v>
      </c>
      <c r="D201" s="33" t="s">
        <v>508</v>
      </c>
      <c r="E201" s="648"/>
      <c r="F201" s="648"/>
      <c r="G201" s="51"/>
      <c r="H201" s="683"/>
      <c r="I201" s="641"/>
      <c r="J201" s="641"/>
      <c r="K201" s="641"/>
      <c r="L201" s="641"/>
    </row>
    <row r="202" spans="1:12" ht="25.5" x14ac:dyDescent="0.2">
      <c r="A202" s="685" t="s">
        <v>630</v>
      </c>
      <c r="B202" s="651" t="s">
        <v>304</v>
      </c>
      <c r="C202" s="349" t="s">
        <v>1050</v>
      </c>
      <c r="D202" s="33"/>
      <c r="E202" s="683"/>
      <c r="F202" s="29"/>
      <c r="G202" s="683"/>
      <c r="H202" s="51"/>
      <c r="I202" s="641"/>
      <c r="J202" s="641"/>
      <c r="K202" s="641"/>
      <c r="L202" s="641"/>
    </row>
    <row r="203" spans="1:12" x14ac:dyDescent="0.2">
      <c r="A203" s="685"/>
      <c r="B203" s="666"/>
      <c r="C203" s="105"/>
      <c r="D203" s="105"/>
      <c r="E203" s="683"/>
      <c r="F203" s="29"/>
      <c r="G203" s="683"/>
      <c r="H203" s="683"/>
      <c r="I203" s="641"/>
      <c r="J203" s="641"/>
      <c r="K203" s="641"/>
      <c r="L203" s="641"/>
    </row>
    <row r="204" spans="1:12" ht="12.75" customHeight="1" x14ac:dyDescent="0.2">
      <c r="A204" s="685" t="s">
        <v>630</v>
      </c>
      <c r="B204" s="834" t="s">
        <v>18</v>
      </c>
      <c r="C204" s="757"/>
      <c r="D204" s="757"/>
      <c r="E204" s="683"/>
      <c r="F204" s="29"/>
      <c r="G204" s="683"/>
      <c r="H204" s="683"/>
      <c r="I204" s="641"/>
      <c r="J204" s="641"/>
      <c r="K204" s="641"/>
      <c r="L204" s="641"/>
    </row>
    <row r="205" spans="1:12" ht="27" customHeight="1" x14ac:dyDescent="0.2">
      <c r="A205" s="685" t="s">
        <v>630</v>
      </c>
      <c r="B205" s="657" t="s">
        <v>19</v>
      </c>
      <c r="C205" s="361"/>
      <c r="D205" s="105"/>
      <c r="E205" s="683"/>
      <c r="F205" s="29"/>
      <c r="G205" s="683"/>
      <c r="H205" s="683"/>
      <c r="I205" s="641"/>
      <c r="J205" s="641"/>
      <c r="K205" s="641"/>
      <c r="L205" s="641"/>
    </row>
    <row r="206" spans="1:12" x14ac:dyDescent="0.2">
      <c r="A206" s="685" t="s">
        <v>630</v>
      </c>
      <c r="B206" s="657" t="s">
        <v>20</v>
      </c>
      <c r="C206" s="361" t="s">
        <v>971</v>
      </c>
      <c r="D206" s="105"/>
      <c r="E206" s="683"/>
      <c r="F206" s="29"/>
      <c r="G206" s="683"/>
      <c r="H206" s="683"/>
      <c r="I206" s="641"/>
      <c r="J206" s="641"/>
      <c r="K206" s="641"/>
      <c r="L206" s="641"/>
    </row>
    <row r="207" spans="1:12" x14ac:dyDescent="0.2">
      <c r="A207" s="685" t="s">
        <v>630</v>
      </c>
      <c r="B207" s="657" t="s">
        <v>21</v>
      </c>
      <c r="C207" s="361"/>
      <c r="D207" s="105"/>
      <c r="E207" s="683"/>
      <c r="F207" s="29"/>
      <c r="G207" s="683"/>
      <c r="H207" s="683"/>
      <c r="I207" s="641"/>
      <c r="J207" s="641"/>
      <c r="K207" s="641"/>
      <c r="L207" s="641"/>
    </row>
    <row r="208" spans="1:12" x14ac:dyDescent="0.2">
      <c r="A208" s="670"/>
      <c r="B208" s="666"/>
      <c r="C208" s="105"/>
      <c r="D208" s="105"/>
      <c r="E208" s="683"/>
      <c r="F208" s="29"/>
      <c r="G208" s="683"/>
      <c r="H208" s="683"/>
      <c r="I208" s="641"/>
      <c r="J208" s="641"/>
      <c r="K208" s="641"/>
      <c r="L208" s="641"/>
    </row>
    <row r="209" spans="1:12" x14ac:dyDescent="0.2">
      <c r="A209" s="685" t="s">
        <v>630</v>
      </c>
      <c r="B209" s="661"/>
      <c r="C209" s="33" t="s">
        <v>507</v>
      </c>
      <c r="D209" s="33" t="s">
        <v>508</v>
      </c>
      <c r="E209" s="683"/>
      <c r="F209" s="29"/>
      <c r="G209" s="683"/>
      <c r="H209" s="683"/>
      <c r="I209" s="641"/>
      <c r="J209" s="641"/>
      <c r="K209" s="641"/>
      <c r="L209" s="641"/>
    </row>
    <row r="210" spans="1:12" ht="38.25" x14ac:dyDescent="0.2">
      <c r="A210" s="685" t="s">
        <v>630</v>
      </c>
      <c r="B210" s="657" t="s">
        <v>22</v>
      </c>
      <c r="C210" s="349" t="s">
        <v>1050</v>
      </c>
      <c r="D210" s="33"/>
      <c r="E210" s="683"/>
      <c r="F210" s="29"/>
      <c r="G210" s="683"/>
      <c r="H210" s="683"/>
      <c r="I210" s="641"/>
      <c r="J210" s="641"/>
      <c r="K210" s="641"/>
      <c r="L210" s="641"/>
    </row>
    <row r="211" spans="1:12" x14ac:dyDescent="0.2">
      <c r="A211" s="670"/>
      <c r="B211" s="683"/>
      <c r="C211" s="683"/>
      <c r="D211" s="683"/>
      <c r="E211" s="683"/>
      <c r="F211" s="32"/>
      <c r="G211" s="683"/>
      <c r="H211" s="683"/>
      <c r="I211" s="641"/>
      <c r="J211" s="641"/>
      <c r="K211" s="641"/>
      <c r="L211" s="641"/>
    </row>
    <row r="212" spans="1:12" x14ac:dyDescent="0.2">
      <c r="A212" s="685" t="s">
        <v>631</v>
      </c>
      <c r="B212" s="3" t="s">
        <v>305</v>
      </c>
      <c r="C212" s="683"/>
      <c r="D212" s="683"/>
      <c r="E212" s="683"/>
      <c r="F212" s="32"/>
      <c r="G212" s="683"/>
      <c r="H212" s="683"/>
      <c r="I212" s="641"/>
      <c r="J212" s="641"/>
      <c r="K212" s="641"/>
      <c r="L212" s="641"/>
    </row>
    <row r="213" spans="1:12" x14ac:dyDescent="0.2">
      <c r="A213" s="685" t="s">
        <v>631</v>
      </c>
      <c r="B213" s="661"/>
      <c r="C213" s="33" t="s">
        <v>507</v>
      </c>
      <c r="D213" s="33" t="s">
        <v>508</v>
      </c>
      <c r="E213" s="648"/>
      <c r="F213" s="648"/>
      <c r="G213" s="51"/>
      <c r="H213" s="683"/>
      <c r="I213" s="641"/>
      <c r="J213" s="641"/>
      <c r="K213" s="641"/>
      <c r="L213" s="641"/>
    </row>
    <row r="214" spans="1:12" ht="25.5" x14ac:dyDescent="0.2">
      <c r="A214" s="685" t="s">
        <v>631</v>
      </c>
      <c r="B214" s="655" t="s">
        <v>306</v>
      </c>
      <c r="C214" s="678"/>
      <c r="D214" s="365" t="s">
        <v>971</v>
      </c>
      <c r="E214" s="683"/>
      <c r="F214" s="29"/>
      <c r="G214" s="683"/>
      <c r="H214" s="51"/>
      <c r="I214" s="641"/>
      <c r="J214" s="641"/>
      <c r="K214" s="641"/>
      <c r="L214" s="641"/>
    </row>
    <row r="215" spans="1:12" x14ac:dyDescent="0.2">
      <c r="A215" s="685" t="s">
        <v>631</v>
      </c>
      <c r="B215" s="78" t="s">
        <v>815</v>
      </c>
      <c r="C215" s="366" t="s">
        <v>1050</v>
      </c>
      <c r="D215" s="683"/>
      <c r="E215" s="683"/>
      <c r="F215" s="32"/>
      <c r="G215" s="683"/>
      <c r="H215" s="683"/>
      <c r="I215" s="641"/>
      <c r="J215" s="641"/>
      <c r="K215" s="641"/>
      <c r="L215" s="641"/>
    </row>
    <row r="216" spans="1:12" x14ac:dyDescent="0.2">
      <c r="A216" s="685" t="s">
        <v>631</v>
      </c>
      <c r="B216" s="78" t="s">
        <v>816</v>
      </c>
      <c r="C216" s="104">
        <v>42339</v>
      </c>
      <c r="D216" s="683"/>
      <c r="E216" s="683"/>
      <c r="F216" s="32"/>
      <c r="G216" s="683"/>
      <c r="H216" s="683"/>
      <c r="I216" s="641"/>
      <c r="J216" s="641"/>
      <c r="K216" s="641"/>
      <c r="L216" s="641"/>
    </row>
    <row r="217" spans="1:12" x14ac:dyDescent="0.2">
      <c r="A217" s="670"/>
      <c r="B217" s="52"/>
      <c r="C217" s="683"/>
      <c r="D217" s="683"/>
      <c r="E217" s="683"/>
      <c r="F217" s="32"/>
      <c r="G217" s="683"/>
      <c r="H217" s="683"/>
      <c r="I217" s="641"/>
      <c r="J217" s="641"/>
      <c r="K217" s="641"/>
      <c r="L217" s="641"/>
    </row>
    <row r="218" spans="1:12" x14ac:dyDescent="0.2">
      <c r="A218" s="685" t="s">
        <v>632</v>
      </c>
      <c r="B218" s="758"/>
      <c r="C218" s="759"/>
      <c r="D218" s="760"/>
      <c r="E218" s="33" t="s">
        <v>507</v>
      </c>
      <c r="F218" s="33" t="s">
        <v>508</v>
      </c>
      <c r="G218" s="51"/>
      <c r="H218" s="683"/>
      <c r="I218" s="641"/>
      <c r="J218" s="641"/>
      <c r="K218" s="641"/>
      <c r="L218" s="641"/>
    </row>
    <row r="219" spans="1:12" ht="28.5" customHeight="1" x14ac:dyDescent="0.2">
      <c r="A219" s="685" t="s">
        <v>632</v>
      </c>
      <c r="B219" s="831" t="s">
        <v>23</v>
      </c>
      <c r="C219" s="832"/>
      <c r="D219" s="833"/>
      <c r="E219" s="349" t="s">
        <v>971</v>
      </c>
      <c r="F219" s="33"/>
      <c r="G219" s="683"/>
      <c r="H219" s="51"/>
      <c r="I219" s="641"/>
      <c r="J219" s="641"/>
      <c r="K219" s="641"/>
      <c r="L219" s="641"/>
    </row>
    <row r="220" spans="1:12" ht="28.5" customHeight="1" x14ac:dyDescent="0.2">
      <c r="A220" s="670"/>
      <c r="B220" s="683"/>
      <c r="C220" s="683"/>
      <c r="D220" s="683"/>
      <c r="E220" s="683"/>
      <c r="F220" s="32"/>
      <c r="G220" s="683"/>
      <c r="H220" s="683"/>
      <c r="I220" s="641"/>
      <c r="J220" s="641"/>
      <c r="K220" s="641"/>
      <c r="L220" s="641"/>
    </row>
    <row r="221" spans="1:12" x14ac:dyDescent="0.2">
      <c r="A221" s="685" t="s">
        <v>633</v>
      </c>
      <c r="B221" s="53" t="s">
        <v>817</v>
      </c>
      <c r="C221" s="683"/>
      <c r="D221" s="683"/>
      <c r="E221" s="683"/>
      <c r="F221" s="32"/>
      <c r="G221" s="683"/>
      <c r="H221" s="683"/>
      <c r="I221" s="641"/>
      <c r="J221" s="641"/>
      <c r="K221" s="641"/>
      <c r="L221" s="641"/>
    </row>
    <row r="222" spans="1:12" ht="25.5" x14ac:dyDescent="0.2">
      <c r="A222" s="685" t="s">
        <v>633</v>
      </c>
      <c r="B222" s="655" t="s">
        <v>818</v>
      </c>
      <c r="C222" s="420">
        <v>42278</v>
      </c>
      <c r="D222" s="45"/>
      <c r="E222" s="32"/>
      <c r="F222" s="32"/>
      <c r="G222" s="683"/>
      <c r="H222" s="683"/>
      <c r="I222" s="641"/>
      <c r="J222" s="641"/>
      <c r="K222" s="641"/>
      <c r="L222" s="641"/>
    </row>
    <row r="223" spans="1:12" x14ac:dyDescent="0.2">
      <c r="A223" s="685" t="s">
        <v>633</v>
      </c>
      <c r="B223" s="78" t="s">
        <v>819</v>
      </c>
      <c r="C223" s="678"/>
      <c r="D223" s="45"/>
      <c r="E223" s="32"/>
      <c r="F223" s="32"/>
      <c r="G223" s="683"/>
      <c r="H223" s="683"/>
      <c r="I223" s="641"/>
      <c r="J223" s="641"/>
      <c r="K223" s="641"/>
      <c r="L223" s="641"/>
    </row>
    <row r="224" spans="1:12" x14ac:dyDescent="0.2">
      <c r="A224" s="685" t="s">
        <v>633</v>
      </c>
      <c r="B224" s="79" t="s">
        <v>820</v>
      </c>
      <c r="C224" s="80"/>
      <c r="D224" s="45"/>
      <c r="E224" s="32"/>
      <c r="F224" s="32"/>
      <c r="G224" s="683"/>
      <c r="H224" s="683"/>
      <c r="I224" s="641"/>
      <c r="J224" s="641"/>
      <c r="K224" s="641"/>
      <c r="L224" s="641"/>
    </row>
    <row r="225" spans="1:12" x14ac:dyDescent="0.2">
      <c r="A225" s="685"/>
      <c r="B225" s="81"/>
      <c r="C225" s="64"/>
      <c r="D225" s="45"/>
      <c r="E225" s="32"/>
      <c r="F225" s="32"/>
      <c r="G225" s="683"/>
      <c r="H225" s="683"/>
      <c r="I225" s="641"/>
      <c r="J225" s="641"/>
      <c r="K225" s="641"/>
      <c r="L225" s="641"/>
    </row>
    <row r="226" spans="1:12" x14ac:dyDescent="0.2">
      <c r="A226" s="670"/>
      <c r="B226" s="32"/>
      <c r="C226" s="32"/>
      <c r="D226" s="32"/>
      <c r="E226" s="32"/>
      <c r="F226" s="32"/>
      <c r="G226" s="683"/>
      <c r="H226" s="683"/>
      <c r="I226" s="641"/>
      <c r="J226" s="641"/>
      <c r="K226" s="641"/>
      <c r="L226" s="641"/>
    </row>
    <row r="227" spans="1:12" x14ac:dyDescent="0.2">
      <c r="A227" s="685" t="s">
        <v>634</v>
      </c>
      <c r="B227" s="3" t="s">
        <v>709</v>
      </c>
      <c r="C227" s="683"/>
      <c r="D227" s="683"/>
      <c r="E227" s="683"/>
      <c r="F227" s="32"/>
      <c r="G227" s="683"/>
      <c r="H227" s="683"/>
      <c r="I227" s="641"/>
      <c r="J227" s="641"/>
      <c r="K227" s="641"/>
      <c r="L227" s="641"/>
    </row>
    <row r="228" spans="1:12" x14ac:dyDescent="0.2">
      <c r="A228" s="685" t="s">
        <v>634</v>
      </c>
      <c r="B228" s="656" t="s">
        <v>354</v>
      </c>
      <c r="C228" s="104"/>
      <c r="D228" s="683"/>
      <c r="E228" s="683"/>
      <c r="F228" s="32"/>
      <c r="G228" s="683"/>
      <c r="H228" s="683"/>
      <c r="I228" s="641"/>
      <c r="J228" s="641"/>
      <c r="K228" s="641"/>
      <c r="L228" s="641"/>
    </row>
    <row r="229" spans="1:12" x14ac:dyDescent="0.2">
      <c r="A229" s="685" t="s">
        <v>634</v>
      </c>
      <c r="B229" s="656" t="s">
        <v>355</v>
      </c>
      <c r="C229" s="347" t="s">
        <v>971</v>
      </c>
      <c r="D229" s="683"/>
      <c r="E229" s="683"/>
      <c r="F229" s="32"/>
      <c r="G229" s="683"/>
      <c r="H229" s="683"/>
      <c r="I229" s="641"/>
      <c r="J229" s="641"/>
      <c r="K229" s="641"/>
      <c r="L229" s="641"/>
    </row>
    <row r="230" spans="1:12" ht="38.25" x14ac:dyDescent="0.2">
      <c r="A230" s="685" t="s">
        <v>634</v>
      </c>
      <c r="B230" s="656" t="s">
        <v>356</v>
      </c>
      <c r="C230" s="103"/>
      <c r="D230" s="683"/>
      <c r="E230" s="683"/>
      <c r="F230" s="32"/>
      <c r="G230" s="683"/>
      <c r="H230" s="683"/>
      <c r="I230" s="641"/>
      <c r="J230" s="641"/>
      <c r="K230" s="641"/>
      <c r="L230" s="641"/>
    </row>
    <row r="231" spans="1:12" x14ac:dyDescent="0.2">
      <c r="A231" s="685" t="s">
        <v>634</v>
      </c>
      <c r="B231" s="79" t="s">
        <v>820</v>
      </c>
      <c r="C231" s="80"/>
      <c r="D231" s="683"/>
      <c r="E231" s="683"/>
      <c r="F231" s="32"/>
      <c r="G231" s="683"/>
      <c r="H231" s="683"/>
      <c r="I231" s="641"/>
      <c r="J231" s="641"/>
      <c r="K231" s="641"/>
      <c r="L231" s="641"/>
    </row>
    <row r="232" spans="1:12" x14ac:dyDescent="0.2">
      <c r="A232" s="685"/>
      <c r="B232" s="230"/>
      <c r="C232" s="231"/>
      <c r="D232" s="683"/>
      <c r="E232" s="683"/>
      <c r="F232" s="32"/>
      <c r="G232" s="683"/>
      <c r="H232" s="683"/>
      <c r="I232" s="641"/>
      <c r="J232" s="641"/>
      <c r="K232" s="641"/>
      <c r="L232" s="641"/>
    </row>
    <row r="233" spans="1:12" x14ac:dyDescent="0.2">
      <c r="A233" s="685" t="s">
        <v>634</v>
      </c>
      <c r="B233" s="836" t="s">
        <v>467</v>
      </c>
      <c r="C233" s="837"/>
      <c r="D233" s="366" t="s">
        <v>1050</v>
      </c>
      <c r="E233" s="683"/>
      <c r="F233" s="32"/>
      <c r="G233" s="683"/>
      <c r="H233" s="683"/>
      <c r="I233" s="641"/>
      <c r="J233" s="641"/>
      <c r="K233" s="641"/>
      <c r="L233" s="641"/>
    </row>
    <row r="234" spans="1:12" x14ac:dyDescent="0.2">
      <c r="A234" s="685" t="s">
        <v>634</v>
      </c>
      <c r="B234" s="836" t="s">
        <v>24</v>
      </c>
      <c r="C234" s="837"/>
      <c r="D234" s="424">
        <v>0</v>
      </c>
      <c r="E234" s="683"/>
      <c r="F234" s="32"/>
      <c r="G234" s="683"/>
      <c r="H234" s="683"/>
      <c r="I234" s="641"/>
      <c r="J234" s="641"/>
      <c r="K234" s="641"/>
      <c r="L234" s="641"/>
    </row>
    <row r="235" spans="1:12" x14ac:dyDescent="0.2">
      <c r="A235" s="685" t="s">
        <v>634</v>
      </c>
      <c r="B235" s="836" t="s">
        <v>25</v>
      </c>
      <c r="C235" s="837"/>
      <c r="D235" s="683"/>
      <c r="E235" s="683"/>
      <c r="F235" s="32"/>
      <c r="G235" s="683"/>
      <c r="H235" s="683"/>
      <c r="I235" s="641"/>
      <c r="J235" s="641"/>
      <c r="K235" s="641"/>
      <c r="L235" s="641"/>
    </row>
    <row r="236" spans="1:12" x14ac:dyDescent="0.2">
      <c r="A236" s="685" t="s">
        <v>634</v>
      </c>
      <c r="B236" s="262" t="s">
        <v>26</v>
      </c>
      <c r="C236" s="366" t="s">
        <v>1071</v>
      </c>
      <c r="D236" s="683"/>
      <c r="E236" s="683"/>
      <c r="F236" s="32"/>
      <c r="G236" s="683"/>
      <c r="H236" s="683"/>
      <c r="I236" s="641"/>
      <c r="J236" s="641"/>
      <c r="K236" s="641"/>
      <c r="L236" s="641"/>
    </row>
    <row r="237" spans="1:12" x14ac:dyDescent="0.2">
      <c r="A237" s="685" t="s">
        <v>634</v>
      </c>
      <c r="B237" s="262" t="s">
        <v>27</v>
      </c>
      <c r="C237" s="104"/>
      <c r="D237" s="683"/>
      <c r="E237" s="683"/>
      <c r="F237" s="32"/>
      <c r="G237" s="683"/>
      <c r="H237" s="683"/>
      <c r="I237" s="641"/>
      <c r="J237" s="641"/>
      <c r="K237" s="641"/>
      <c r="L237" s="641"/>
    </row>
    <row r="238" spans="1:12" x14ac:dyDescent="0.2">
      <c r="A238" s="685" t="s">
        <v>634</v>
      </c>
      <c r="B238" s="263" t="s">
        <v>28</v>
      </c>
      <c r="C238" s="104"/>
      <c r="D238" s="32"/>
      <c r="E238" s="32"/>
      <c r="F238" s="32"/>
      <c r="G238" s="683"/>
      <c r="H238" s="683"/>
      <c r="I238" s="641"/>
      <c r="J238" s="641"/>
      <c r="K238" s="641"/>
      <c r="L238" s="641"/>
    </row>
    <row r="239" spans="1:12" x14ac:dyDescent="0.2">
      <c r="A239" s="670"/>
      <c r="B239" s="683"/>
      <c r="C239" s="683"/>
      <c r="D239" s="683"/>
      <c r="E239" s="683"/>
      <c r="F239" s="32"/>
      <c r="G239" s="683"/>
      <c r="H239" s="683"/>
      <c r="I239" s="641"/>
      <c r="J239" s="641"/>
      <c r="K239" s="641"/>
      <c r="L239" s="641"/>
    </row>
    <row r="240" spans="1:12" x14ac:dyDescent="0.2">
      <c r="A240" s="685" t="s">
        <v>635</v>
      </c>
      <c r="B240" s="3" t="s">
        <v>307</v>
      </c>
      <c r="C240" s="683"/>
      <c r="D240" s="683"/>
      <c r="E240" s="683"/>
      <c r="F240" s="32"/>
      <c r="G240" s="683"/>
      <c r="H240" s="683"/>
      <c r="I240" s="641"/>
      <c r="J240" s="641"/>
      <c r="K240" s="641"/>
      <c r="L240" s="641"/>
    </row>
    <row r="241" spans="1:12" x14ac:dyDescent="0.2">
      <c r="A241" s="685" t="s">
        <v>635</v>
      </c>
      <c r="B241" s="758"/>
      <c r="C241" s="759"/>
      <c r="D241" s="760"/>
      <c r="E241" s="33" t="s">
        <v>507</v>
      </c>
      <c r="F241" s="33" t="s">
        <v>508</v>
      </c>
      <c r="G241" s="683"/>
      <c r="H241" s="683"/>
      <c r="I241" s="641"/>
      <c r="J241" s="641"/>
      <c r="K241" s="641"/>
      <c r="L241" s="641"/>
    </row>
    <row r="242" spans="1:12" ht="29.25" customHeight="1" x14ac:dyDescent="0.2">
      <c r="A242" s="685" t="s">
        <v>635</v>
      </c>
      <c r="B242" s="729" t="s">
        <v>308</v>
      </c>
      <c r="C242" s="761"/>
      <c r="D242" s="762"/>
      <c r="E242" s="33"/>
      <c r="F242" s="349" t="s">
        <v>971</v>
      </c>
      <c r="G242" s="683"/>
      <c r="H242" s="683"/>
      <c r="I242" s="641"/>
      <c r="J242" s="641"/>
      <c r="K242" s="641"/>
      <c r="L242" s="641"/>
    </row>
    <row r="243" spans="1:12" x14ac:dyDescent="0.2">
      <c r="A243" s="685" t="s">
        <v>635</v>
      </c>
      <c r="B243" s="763" t="s">
        <v>309</v>
      </c>
      <c r="C243" s="763"/>
      <c r="D243" s="668"/>
      <c r="E243" s="683"/>
      <c r="F243" s="29"/>
      <c r="G243" s="683"/>
      <c r="H243" s="683"/>
      <c r="I243" s="641"/>
      <c r="J243" s="641"/>
      <c r="K243" s="641"/>
      <c r="L243" s="641"/>
    </row>
    <row r="244" spans="1:12" x14ac:dyDescent="0.2">
      <c r="A244" s="670"/>
      <c r="B244" s="683"/>
      <c r="C244" s="683"/>
      <c r="D244" s="683"/>
      <c r="E244" s="683"/>
      <c r="F244" s="32"/>
      <c r="G244" s="683"/>
      <c r="H244" s="683"/>
      <c r="I244" s="641"/>
      <c r="J244" s="641"/>
      <c r="K244" s="641"/>
      <c r="L244" s="641"/>
    </row>
    <row r="245" spans="1:12" x14ac:dyDescent="0.2">
      <c r="A245" s="685" t="s">
        <v>636</v>
      </c>
      <c r="B245" s="3" t="s">
        <v>310</v>
      </c>
      <c r="C245" s="683"/>
      <c r="D245" s="683"/>
      <c r="E245" s="683"/>
      <c r="F245" s="32"/>
      <c r="G245" s="683"/>
      <c r="H245" s="683"/>
      <c r="I245" s="641"/>
      <c r="J245" s="641"/>
      <c r="K245" s="641"/>
      <c r="L245" s="641"/>
    </row>
    <row r="246" spans="1:12" x14ac:dyDescent="0.2">
      <c r="A246" s="685" t="s">
        <v>636</v>
      </c>
      <c r="B246" s="758"/>
      <c r="C246" s="759"/>
      <c r="D246" s="760"/>
      <c r="E246" s="33" t="s">
        <v>507</v>
      </c>
      <c r="F246" s="33" t="s">
        <v>508</v>
      </c>
      <c r="G246" s="683"/>
      <c r="H246" s="683"/>
      <c r="I246" s="641"/>
      <c r="J246" s="641"/>
      <c r="K246" s="641"/>
      <c r="L246" s="641"/>
    </row>
    <row r="247" spans="1:12" ht="45.75" customHeight="1" x14ac:dyDescent="0.2">
      <c r="A247" s="685" t="s">
        <v>636</v>
      </c>
      <c r="B247" s="729" t="s">
        <v>856</v>
      </c>
      <c r="C247" s="761"/>
      <c r="D247" s="762"/>
      <c r="E247" s="349" t="s">
        <v>971</v>
      </c>
      <c r="F247" s="33"/>
      <c r="G247" s="683"/>
      <c r="H247" s="683"/>
      <c r="I247" s="641"/>
      <c r="J247" s="641"/>
      <c r="K247" s="641"/>
      <c r="L247" s="641"/>
    </row>
    <row r="248" spans="1:12" ht="40.5" customHeight="1" x14ac:dyDescent="0.2">
      <c r="A248" s="670"/>
      <c r="B248" s="683"/>
      <c r="C248" s="683"/>
      <c r="D248" s="683"/>
      <c r="E248" s="683"/>
      <c r="F248" s="32"/>
      <c r="G248" s="683"/>
      <c r="H248" s="683"/>
      <c r="I248" s="641"/>
      <c r="J248" s="641"/>
      <c r="K248" s="641"/>
      <c r="L248" s="641"/>
    </row>
    <row r="249" spans="1:12" x14ac:dyDescent="0.2">
      <c r="A249" s="685" t="s">
        <v>637</v>
      </c>
      <c r="B249" s="275" t="s">
        <v>710</v>
      </c>
      <c r="C249" s="835" t="s">
        <v>464</v>
      </c>
      <c r="D249" s="816"/>
      <c r="E249" s="250" t="s">
        <v>1114</v>
      </c>
      <c r="F249" s="32"/>
      <c r="G249" s="683"/>
      <c r="H249" s="683"/>
      <c r="I249" s="641"/>
      <c r="J249" s="641"/>
      <c r="K249" s="641"/>
      <c r="L249" s="641"/>
    </row>
    <row r="250" spans="1:12" x14ac:dyDescent="0.2">
      <c r="A250" s="670"/>
      <c r="B250" s="683"/>
      <c r="C250" s="683"/>
      <c r="D250" s="683"/>
      <c r="E250" s="683"/>
      <c r="F250" s="32"/>
      <c r="G250" s="683"/>
      <c r="H250" s="683"/>
      <c r="I250" s="641"/>
      <c r="J250" s="641"/>
      <c r="K250" s="641"/>
      <c r="L250" s="641"/>
    </row>
    <row r="251" spans="1:12" ht="15.75" x14ac:dyDescent="0.25">
      <c r="A251" s="670"/>
      <c r="B251" s="22" t="s">
        <v>311</v>
      </c>
      <c r="C251" s="683"/>
      <c r="D251" s="683"/>
      <c r="E251" s="683"/>
      <c r="F251" s="32"/>
      <c r="G251" s="683"/>
      <c r="H251" s="683"/>
      <c r="I251" s="641"/>
      <c r="J251" s="641"/>
      <c r="K251" s="641"/>
      <c r="L251" s="641"/>
    </row>
    <row r="252" spans="1:12" x14ac:dyDescent="0.2">
      <c r="A252" s="685" t="s">
        <v>638</v>
      </c>
      <c r="B252" s="3" t="s">
        <v>511</v>
      </c>
      <c r="C252" s="683"/>
      <c r="D252" s="683"/>
      <c r="E252" s="683"/>
      <c r="F252" s="32"/>
      <c r="G252" s="683"/>
      <c r="H252" s="683"/>
      <c r="I252" s="641"/>
      <c r="J252" s="641"/>
      <c r="K252" s="641"/>
      <c r="L252" s="641"/>
    </row>
    <row r="253" spans="1:12" x14ac:dyDescent="0.2">
      <c r="A253" s="685" t="s">
        <v>638</v>
      </c>
      <c r="B253" s="758"/>
      <c r="C253" s="759"/>
      <c r="D253" s="760"/>
      <c r="E253" s="33" t="s">
        <v>507</v>
      </c>
      <c r="F253" s="33" t="s">
        <v>508</v>
      </c>
      <c r="G253" s="683"/>
      <c r="H253" s="683"/>
      <c r="I253" s="641"/>
      <c r="J253" s="641"/>
      <c r="K253" s="641"/>
      <c r="L253" s="641"/>
    </row>
    <row r="254" spans="1:12" ht="65.25" customHeight="1" x14ac:dyDescent="0.2">
      <c r="A254" s="685" t="s">
        <v>638</v>
      </c>
      <c r="B254" s="729" t="s">
        <v>512</v>
      </c>
      <c r="C254" s="761"/>
      <c r="D254" s="762"/>
      <c r="E254" s="33"/>
      <c r="F254" s="349" t="s">
        <v>971</v>
      </c>
      <c r="G254" s="683"/>
      <c r="H254" s="683"/>
      <c r="I254" s="641"/>
      <c r="J254" s="641"/>
      <c r="K254" s="641"/>
      <c r="L254" s="641"/>
    </row>
    <row r="255" spans="1:12" ht="12.75" customHeight="1" x14ac:dyDescent="0.2">
      <c r="A255" s="685" t="s">
        <v>638</v>
      </c>
      <c r="B255" s="766" t="s">
        <v>513</v>
      </c>
      <c r="C255" s="766"/>
      <c r="D255" s="806"/>
      <c r="E255" s="105"/>
      <c r="F255" s="105"/>
      <c r="G255" s="683"/>
      <c r="H255" s="683"/>
      <c r="I255" s="641"/>
      <c r="J255" s="641"/>
      <c r="K255" s="641"/>
      <c r="L255" s="641"/>
    </row>
    <row r="256" spans="1:12" ht="12.75" customHeight="1" x14ac:dyDescent="0.2">
      <c r="A256" s="685" t="s">
        <v>638</v>
      </c>
      <c r="B256" s="764" t="s">
        <v>514</v>
      </c>
      <c r="C256" s="764"/>
      <c r="D256" s="764"/>
      <c r="E256" s="366" t="s">
        <v>1050</v>
      </c>
      <c r="F256" s="105"/>
      <c r="G256" s="683"/>
      <c r="H256" s="683"/>
      <c r="I256" s="641"/>
      <c r="J256" s="641"/>
      <c r="K256" s="641"/>
      <c r="L256" s="641"/>
    </row>
    <row r="257" spans="1:12" ht="12.75" customHeight="1" x14ac:dyDescent="0.2">
      <c r="A257" s="685" t="s">
        <v>638</v>
      </c>
      <c r="B257" s="764" t="s">
        <v>515</v>
      </c>
      <c r="C257" s="764"/>
      <c r="D257" s="764"/>
      <c r="E257" s="366" t="s">
        <v>1050</v>
      </c>
      <c r="F257" s="105"/>
      <c r="G257" s="683"/>
      <c r="H257" s="683"/>
      <c r="I257" s="641"/>
      <c r="J257" s="641"/>
      <c r="K257" s="641"/>
      <c r="L257" s="641"/>
    </row>
    <row r="258" spans="1:12" ht="12.75" customHeight="1" x14ac:dyDescent="0.2">
      <c r="A258" s="685" t="s">
        <v>638</v>
      </c>
      <c r="B258" s="764" t="s">
        <v>516</v>
      </c>
      <c r="C258" s="764"/>
      <c r="D258" s="764"/>
      <c r="E258" s="366" t="s">
        <v>1050</v>
      </c>
      <c r="F258" s="105"/>
      <c r="G258" s="683"/>
      <c r="H258" s="683"/>
      <c r="I258" s="641"/>
      <c r="J258" s="641"/>
      <c r="K258" s="641"/>
      <c r="L258" s="641"/>
    </row>
    <row r="259" spans="1:12" ht="12.75" customHeight="1" x14ac:dyDescent="0.2">
      <c r="A259" s="685" t="s">
        <v>638</v>
      </c>
      <c r="B259" s="764" t="s">
        <v>517</v>
      </c>
      <c r="C259" s="764"/>
      <c r="D259" s="764"/>
      <c r="E259" s="366" t="s">
        <v>1050</v>
      </c>
      <c r="F259" s="105"/>
      <c r="G259" s="683"/>
      <c r="H259" s="683"/>
      <c r="I259" s="641"/>
      <c r="J259" s="641"/>
      <c r="K259" s="641"/>
      <c r="L259" s="641"/>
    </row>
    <row r="260" spans="1:12" ht="12.75" customHeight="1" x14ac:dyDescent="0.2">
      <c r="A260" s="685" t="s">
        <v>638</v>
      </c>
      <c r="B260" s="828" t="s">
        <v>1085</v>
      </c>
      <c r="C260" s="828"/>
      <c r="D260" s="828"/>
      <c r="E260" s="105"/>
      <c r="F260" s="105"/>
      <c r="G260" s="683"/>
      <c r="H260" s="683"/>
      <c r="I260" s="641"/>
      <c r="J260" s="641"/>
      <c r="K260" s="641"/>
      <c r="L260" s="641"/>
    </row>
    <row r="261" spans="1:12" ht="12.75" customHeight="1" x14ac:dyDescent="0.2">
      <c r="A261" s="685" t="s">
        <v>638</v>
      </c>
      <c r="B261" s="764" t="s">
        <v>518</v>
      </c>
      <c r="C261" s="764"/>
      <c r="D261" s="764"/>
      <c r="E261" s="421" t="s">
        <v>1050</v>
      </c>
      <c r="F261" s="105"/>
      <c r="G261" s="683"/>
      <c r="H261" s="683"/>
      <c r="I261" s="641"/>
      <c r="J261" s="641"/>
      <c r="K261" s="641"/>
      <c r="L261" s="641"/>
    </row>
    <row r="262" spans="1:12" ht="12.75" customHeight="1" x14ac:dyDescent="0.2">
      <c r="A262" s="685" t="s">
        <v>638</v>
      </c>
      <c r="B262" s="772" t="s">
        <v>519</v>
      </c>
      <c r="C262" s="772"/>
      <c r="D262" s="772"/>
      <c r="E262" s="422" t="s">
        <v>1050</v>
      </c>
      <c r="F262" s="105"/>
      <c r="G262" s="683"/>
      <c r="H262" s="683"/>
      <c r="I262" s="641"/>
      <c r="J262" s="641"/>
      <c r="K262" s="641"/>
      <c r="L262" s="641"/>
    </row>
    <row r="263" spans="1:12" ht="12.75" customHeight="1" x14ac:dyDescent="0.2">
      <c r="A263" s="685" t="s">
        <v>638</v>
      </c>
      <c r="B263" s="765" t="s">
        <v>520</v>
      </c>
      <c r="C263" s="766"/>
      <c r="D263" s="766"/>
      <c r="E263" s="767"/>
      <c r="F263" s="768"/>
      <c r="G263" s="683"/>
      <c r="H263" s="683"/>
      <c r="I263" s="641"/>
      <c r="J263" s="641"/>
      <c r="K263" s="641"/>
      <c r="L263" s="641"/>
    </row>
    <row r="264" spans="1:12" x14ac:dyDescent="0.2">
      <c r="A264" s="685"/>
      <c r="B264" s="769"/>
      <c r="C264" s="770"/>
      <c r="D264" s="770"/>
      <c r="E264" s="770"/>
      <c r="F264" s="771"/>
      <c r="G264" s="683"/>
      <c r="H264" s="683"/>
      <c r="I264" s="641"/>
      <c r="J264" s="641"/>
      <c r="K264" s="641"/>
      <c r="L264" s="641"/>
    </row>
    <row r="265" spans="1:12" x14ac:dyDescent="0.2">
      <c r="A265" s="670"/>
      <c r="B265" s="683"/>
      <c r="C265" s="683"/>
      <c r="D265" s="683"/>
      <c r="E265" s="683"/>
      <c r="F265" s="32"/>
      <c r="G265" s="683"/>
      <c r="H265" s="683"/>
      <c r="I265" s="641"/>
      <c r="J265" s="641"/>
      <c r="K265" s="641"/>
      <c r="L265" s="641"/>
    </row>
    <row r="266" spans="1:12" x14ac:dyDescent="0.2">
      <c r="A266" s="685" t="s">
        <v>639</v>
      </c>
      <c r="B266" s="3" t="s">
        <v>312</v>
      </c>
      <c r="C266" s="683"/>
      <c r="D266" s="683"/>
      <c r="E266" s="683"/>
      <c r="F266" s="32"/>
      <c r="G266" s="683"/>
      <c r="H266" s="683"/>
      <c r="I266" s="641"/>
      <c r="J266" s="641"/>
      <c r="K266" s="641"/>
      <c r="L266" s="641"/>
    </row>
    <row r="267" spans="1:12" x14ac:dyDescent="0.2">
      <c r="A267" s="685" t="s">
        <v>639</v>
      </c>
      <c r="B267" s="758"/>
      <c r="C267" s="759"/>
      <c r="D267" s="760"/>
      <c r="E267" s="33" t="s">
        <v>507</v>
      </c>
      <c r="F267" s="33" t="s">
        <v>508</v>
      </c>
      <c r="G267" s="683"/>
      <c r="H267" s="683"/>
      <c r="I267" s="641"/>
      <c r="J267" s="641"/>
      <c r="K267" s="641"/>
      <c r="L267" s="641"/>
    </row>
    <row r="268" spans="1:12" ht="63" customHeight="1" x14ac:dyDescent="0.2">
      <c r="A268" s="685" t="s">
        <v>639</v>
      </c>
      <c r="B268" s="729" t="s">
        <v>29</v>
      </c>
      <c r="C268" s="761"/>
      <c r="D268" s="762"/>
      <c r="E268" s="33"/>
      <c r="F268" s="349" t="s">
        <v>971</v>
      </c>
      <c r="G268" s="683"/>
      <c r="H268" s="683"/>
      <c r="I268" s="641"/>
      <c r="J268" s="641"/>
      <c r="K268" s="641"/>
      <c r="L268" s="641"/>
    </row>
    <row r="269" spans="1:12" ht="12.75" customHeight="1" x14ac:dyDescent="0.2">
      <c r="A269" s="685" t="s">
        <v>639</v>
      </c>
      <c r="B269" s="766" t="s">
        <v>513</v>
      </c>
      <c r="C269" s="766"/>
      <c r="D269" s="806"/>
      <c r="E269" s="105"/>
      <c r="F269" s="683"/>
      <c r="G269" s="683"/>
      <c r="H269" s="683"/>
      <c r="I269" s="641"/>
      <c r="J269" s="641"/>
      <c r="K269" s="641"/>
      <c r="L269" s="641"/>
    </row>
    <row r="270" spans="1:12" x14ac:dyDescent="0.2">
      <c r="A270" s="685" t="s">
        <v>639</v>
      </c>
      <c r="B270" s="764" t="s">
        <v>521</v>
      </c>
      <c r="C270" s="764"/>
      <c r="D270" s="764"/>
      <c r="E270" s="366" t="s">
        <v>1050</v>
      </c>
      <c r="F270" s="683"/>
      <c r="G270" s="683"/>
      <c r="H270" s="683"/>
      <c r="I270" s="641"/>
      <c r="J270" s="641"/>
      <c r="K270" s="641"/>
      <c r="L270" s="641"/>
    </row>
    <row r="271" spans="1:12" x14ac:dyDescent="0.2">
      <c r="A271" s="685" t="s">
        <v>639</v>
      </c>
      <c r="B271" s="764" t="s">
        <v>522</v>
      </c>
      <c r="C271" s="764"/>
      <c r="D271" s="764"/>
      <c r="E271" s="366" t="s">
        <v>1050</v>
      </c>
      <c r="F271" s="683"/>
      <c r="G271" s="683"/>
      <c r="H271" s="683"/>
      <c r="I271" s="641"/>
      <c r="J271" s="641"/>
      <c r="K271" s="641"/>
      <c r="L271" s="641"/>
    </row>
    <row r="272" spans="1:12" x14ac:dyDescent="0.2">
      <c r="A272" s="670"/>
      <c r="B272" s="683"/>
      <c r="C272" s="683"/>
      <c r="D272" s="683"/>
      <c r="E272" s="683"/>
      <c r="F272" s="32"/>
      <c r="G272" s="683"/>
      <c r="H272" s="683"/>
      <c r="I272" s="641"/>
      <c r="J272" s="641"/>
      <c r="K272" s="641"/>
      <c r="L272" s="641"/>
    </row>
    <row r="273" spans="1:12" x14ac:dyDescent="0.2">
      <c r="A273" s="685" t="s">
        <v>639</v>
      </c>
      <c r="B273" s="757" t="s">
        <v>30</v>
      </c>
      <c r="C273" s="757"/>
      <c r="D273" s="757"/>
      <c r="E273" s="757"/>
      <c r="F273" s="757"/>
      <c r="G273" s="757"/>
      <c r="H273" s="683"/>
      <c r="I273" s="641"/>
      <c r="J273" s="641"/>
      <c r="K273" s="641"/>
      <c r="L273" s="641"/>
    </row>
    <row r="274" spans="1:12" x14ac:dyDescent="0.2">
      <c r="A274" s="685" t="s">
        <v>639</v>
      </c>
      <c r="B274" s="264" t="s">
        <v>507</v>
      </c>
      <c r="C274" s="264" t="s">
        <v>508</v>
      </c>
      <c r="D274" s="683"/>
      <c r="E274" s="683"/>
      <c r="F274" s="32"/>
      <c r="G274" s="683"/>
      <c r="H274" s="683"/>
      <c r="I274" s="641"/>
      <c r="J274" s="641"/>
      <c r="K274" s="641"/>
      <c r="L274" s="641"/>
    </row>
    <row r="275" spans="1:12" x14ac:dyDescent="0.2">
      <c r="A275" s="685" t="s">
        <v>639</v>
      </c>
      <c r="B275" s="264"/>
      <c r="C275" s="423" t="s">
        <v>971</v>
      </c>
      <c r="D275" s="683"/>
      <c r="E275" s="683"/>
      <c r="F275" s="683"/>
      <c r="G275" s="683"/>
      <c r="H275" s="683"/>
      <c r="I275" s="641"/>
      <c r="J275" s="641"/>
      <c r="K275" s="641"/>
      <c r="L275" s="641"/>
    </row>
  </sheetData>
  <mergeCells count="104">
    <mergeCell ref="B191:C191"/>
    <mergeCell ref="B260:D260"/>
    <mergeCell ref="B261:D261"/>
    <mergeCell ref="B254:D254"/>
    <mergeCell ref="B255:D255"/>
    <mergeCell ref="B193:D193"/>
    <mergeCell ref="B194:D194"/>
    <mergeCell ref="B218:D218"/>
    <mergeCell ref="B219:D219"/>
    <mergeCell ref="B204:D204"/>
    <mergeCell ref="C249:D249"/>
    <mergeCell ref="B233:C233"/>
    <mergeCell ref="B234:C234"/>
    <mergeCell ref="B235:C235"/>
    <mergeCell ref="B68:F68"/>
    <mergeCell ref="B65:D65"/>
    <mergeCell ref="B267:D267"/>
    <mergeCell ref="B268:D268"/>
    <mergeCell ref="B269:D269"/>
    <mergeCell ref="B270:D270"/>
    <mergeCell ref="B30:C30"/>
    <mergeCell ref="B31:C31"/>
    <mergeCell ref="B110:G110"/>
    <mergeCell ref="B106:D106"/>
    <mergeCell ref="B107:D107"/>
    <mergeCell ref="B108:D108"/>
    <mergeCell ref="B140:F140"/>
    <mergeCell ref="B125:D125"/>
    <mergeCell ref="B130:F130"/>
    <mergeCell ref="B174:F174"/>
    <mergeCell ref="B96:F96"/>
    <mergeCell ref="B120:F120"/>
    <mergeCell ref="B128:F128"/>
    <mergeCell ref="B127:F127"/>
    <mergeCell ref="B95:D95"/>
    <mergeCell ref="B94:D94"/>
    <mergeCell ref="C97:G97"/>
    <mergeCell ref="B105:G105"/>
    <mergeCell ref="B64:D64"/>
    <mergeCell ref="B25:D25"/>
    <mergeCell ref="B26:D26"/>
    <mergeCell ref="B27:D27"/>
    <mergeCell ref="B28:D28"/>
    <mergeCell ref="B39:F39"/>
    <mergeCell ref="B35:C35"/>
    <mergeCell ref="B36:C36"/>
    <mergeCell ref="B37:C37"/>
    <mergeCell ref="B23:D23"/>
    <mergeCell ref="B124:D124"/>
    <mergeCell ref="B66:D66"/>
    <mergeCell ref="B44:F44"/>
    <mergeCell ref="B60:F60"/>
    <mergeCell ref="B40:C40"/>
    <mergeCell ref="B180:E180"/>
    <mergeCell ref="A1:F1"/>
    <mergeCell ref="B5:D5"/>
    <mergeCell ref="B6:D6"/>
    <mergeCell ref="B9:D9"/>
    <mergeCell ref="B4:F4"/>
    <mergeCell ref="B61:D61"/>
    <mergeCell ref="B62:D62"/>
    <mergeCell ref="B41:C41"/>
    <mergeCell ref="B42:C42"/>
    <mergeCell ref="B10:D10"/>
    <mergeCell ref="B13:D13"/>
    <mergeCell ref="B14:D14"/>
    <mergeCell ref="B22:F22"/>
    <mergeCell ref="B17:D17"/>
    <mergeCell ref="B18:D18"/>
    <mergeCell ref="B24:D24"/>
    <mergeCell ref="B63:D63"/>
    <mergeCell ref="B182:F182"/>
    <mergeCell ref="B175:D175"/>
    <mergeCell ref="B176:D176"/>
    <mergeCell ref="B177:D177"/>
    <mergeCell ref="B178:D178"/>
    <mergeCell ref="C137:E137"/>
    <mergeCell ref="B187:C187"/>
    <mergeCell ref="B188:C188"/>
    <mergeCell ref="B190:C190"/>
    <mergeCell ref="B189:C189"/>
    <mergeCell ref="B183:C183"/>
    <mergeCell ref="B184:C184"/>
    <mergeCell ref="B185:C185"/>
    <mergeCell ref="B186:C186"/>
    <mergeCell ref="B179:D179"/>
    <mergeCell ref="D145:E145"/>
    <mergeCell ref="B157:F157"/>
    <mergeCell ref="B142:F142"/>
    <mergeCell ref="D144:E144"/>
    <mergeCell ref="B273:G273"/>
    <mergeCell ref="B241:D241"/>
    <mergeCell ref="B242:D242"/>
    <mergeCell ref="B243:C243"/>
    <mergeCell ref="B246:D246"/>
    <mergeCell ref="B247:D247"/>
    <mergeCell ref="B256:D256"/>
    <mergeCell ref="B257:D257"/>
    <mergeCell ref="B253:D253"/>
    <mergeCell ref="B271:D271"/>
    <mergeCell ref="B263:F264"/>
    <mergeCell ref="B258:D258"/>
    <mergeCell ref="B259:D259"/>
    <mergeCell ref="B262:D262"/>
  </mergeCells>
  <phoneticPr fontId="0" type="noConversion"/>
  <hyperlinks>
    <hyperlink ref="J1" location="'C CAS'!A1" display="CAS                                            "/>
    <hyperlink ref="K1" location="'C CAPS'!A1" display="CAPS                                         "/>
    <hyperlink ref="H1" location="'Table of Contents'!A1" display="Table of Contents"/>
  </hyperlinks>
  <pageMargins left="0.75" right="0.75" top="1" bottom="1" header="0.5" footer="0.5"/>
  <pageSetup scale="91" fitToHeight="10" orientation="portrait" r:id="rId1"/>
  <headerFooter alignWithMargins="0">
    <oddHeader>&amp;CCommon Data Set 2010-11</oddHeader>
    <oddFooter>&amp;C&amp;A&amp;RPage &amp;P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68"/>
  <sheetViews>
    <sheetView workbookViewId="0">
      <selection activeCell="G10" sqref="G10"/>
    </sheetView>
  </sheetViews>
  <sheetFormatPr defaultRowHeight="12.75" x14ac:dyDescent="0.2"/>
  <cols>
    <col min="1" max="1" width="4.42578125" style="1" customWidth="1"/>
    <col min="2" max="2" width="22.7109375" customWidth="1"/>
    <col min="3" max="7" width="12.7109375" customWidth="1"/>
  </cols>
  <sheetData>
    <row r="1" spans="1:13" ht="34.5" thickBot="1" x14ac:dyDescent="0.25">
      <c r="A1" s="711" t="s">
        <v>1016</v>
      </c>
      <c r="B1" s="711"/>
      <c r="C1" s="711"/>
      <c r="D1" s="711"/>
      <c r="E1" s="711"/>
      <c r="F1" s="711"/>
      <c r="G1" s="711"/>
      <c r="H1" s="343" t="s">
        <v>1043</v>
      </c>
      <c r="I1" s="334" t="s">
        <v>1026</v>
      </c>
      <c r="J1" s="340" t="s">
        <v>1028</v>
      </c>
      <c r="K1" s="336" t="s">
        <v>1010</v>
      </c>
      <c r="L1" s="337" t="s">
        <v>1011</v>
      </c>
      <c r="M1" s="344" t="s">
        <v>1044</v>
      </c>
    </row>
    <row r="2" spans="1:13" x14ac:dyDescent="0.2">
      <c r="A2" s="670"/>
      <c r="B2" s="683"/>
      <c r="C2" s="683"/>
      <c r="D2" s="683"/>
      <c r="E2" s="683"/>
      <c r="F2" s="683"/>
      <c r="G2" s="683"/>
    </row>
    <row r="3" spans="1:13" ht="15.75" x14ac:dyDescent="0.25">
      <c r="A3" s="670"/>
      <c r="B3" s="22" t="s">
        <v>523</v>
      </c>
      <c r="C3" s="683"/>
      <c r="D3" s="683"/>
      <c r="E3" s="683"/>
      <c r="F3" s="683"/>
      <c r="G3" s="683"/>
    </row>
    <row r="4" spans="1:13" x14ac:dyDescent="0.2">
      <c r="A4" s="685" t="s">
        <v>63</v>
      </c>
      <c r="B4" s="758"/>
      <c r="C4" s="759"/>
      <c r="D4" s="760"/>
      <c r="E4" s="33" t="s">
        <v>507</v>
      </c>
      <c r="F4" s="33" t="s">
        <v>508</v>
      </c>
      <c r="G4" s="111"/>
    </row>
    <row r="5" spans="1:13" ht="26.25" customHeight="1" x14ac:dyDescent="0.2">
      <c r="A5" s="685" t="s">
        <v>63</v>
      </c>
      <c r="B5" s="729" t="s">
        <v>61</v>
      </c>
      <c r="C5" s="761"/>
      <c r="D5" s="762"/>
      <c r="E5" s="349" t="s">
        <v>971</v>
      </c>
      <c r="F5" s="33"/>
      <c r="G5" s="45"/>
    </row>
    <row r="6" spans="1:13" ht="41.25" customHeight="1" x14ac:dyDescent="0.2">
      <c r="A6" s="685" t="s">
        <v>63</v>
      </c>
      <c r="B6" s="729" t="s">
        <v>62</v>
      </c>
      <c r="C6" s="761"/>
      <c r="D6" s="762"/>
      <c r="E6" s="349" t="s">
        <v>971</v>
      </c>
      <c r="F6" s="33"/>
      <c r="G6" s="32"/>
    </row>
    <row r="7" spans="1:13" x14ac:dyDescent="0.2">
      <c r="A7" s="670"/>
      <c r="B7" s="665"/>
      <c r="C7" s="665"/>
      <c r="D7" s="665"/>
      <c r="E7" s="105"/>
      <c r="F7" s="105"/>
      <c r="G7" s="32"/>
    </row>
    <row r="8" spans="1:13" ht="29.25" customHeight="1" x14ac:dyDescent="0.2">
      <c r="A8" s="685" t="s">
        <v>64</v>
      </c>
      <c r="B8" s="844" t="s">
        <v>1086</v>
      </c>
      <c r="C8" s="845"/>
      <c r="D8" s="845"/>
      <c r="E8" s="845"/>
      <c r="F8" s="845"/>
      <c r="G8" s="845"/>
    </row>
    <row r="9" spans="1:13" ht="25.5" x14ac:dyDescent="0.2">
      <c r="A9" s="685" t="s">
        <v>64</v>
      </c>
      <c r="B9" s="112"/>
      <c r="C9" s="674" t="s">
        <v>524</v>
      </c>
      <c r="D9" s="674" t="s">
        <v>276</v>
      </c>
      <c r="E9" s="674" t="s">
        <v>277</v>
      </c>
      <c r="F9" s="107"/>
      <c r="G9" s="683"/>
    </row>
    <row r="10" spans="1:13" x14ac:dyDescent="0.2">
      <c r="A10" s="685" t="s">
        <v>64</v>
      </c>
      <c r="B10" s="653" t="s">
        <v>254</v>
      </c>
      <c r="C10" s="108">
        <f>'D CAS'!C10</f>
        <v>104</v>
      </c>
      <c r="D10" s="108">
        <f>'D CAS'!D10</f>
        <v>100</v>
      </c>
      <c r="E10" s="108">
        <f>'D CAS'!E10</f>
        <v>51</v>
      </c>
      <c r="F10" s="109"/>
      <c r="G10" s="683"/>
    </row>
    <row r="11" spans="1:13" x14ac:dyDescent="0.2">
      <c r="A11" s="685" t="s">
        <v>64</v>
      </c>
      <c r="B11" s="653" t="s">
        <v>255</v>
      </c>
      <c r="C11" s="108">
        <f>'D CAS'!C11</f>
        <v>135</v>
      </c>
      <c r="D11" s="108">
        <f>'D CAS'!D11</f>
        <v>125</v>
      </c>
      <c r="E11" s="108">
        <f>'D CAS'!E11</f>
        <v>64</v>
      </c>
      <c r="F11" s="109"/>
      <c r="G11" s="683"/>
    </row>
    <row r="12" spans="1:13" x14ac:dyDescent="0.2">
      <c r="A12" s="685" t="s">
        <v>64</v>
      </c>
      <c r="B12" s="654" t="s">
        <v>278</v>
      </c>
      <c r="C12" s="110">
        <f>SUM(C10:C11)</f>
        <v>239</v>
      </c>
      <c r="D12" s="110">
        <f>SUM(D10:D11)</f>
        <v>225</v>
      </c>
      <c r="E12" s="110">
        <f>SUM(E10:E11)</f>
        <v>115</v>
      </c>
      <c r="F12" s="109"/>
      <c r="G12" s="683"/>
    </row>
    <row r="13" spans="1:13" x14ac:dyDescent="0.2">
      <c r="A13" s="670"/>
      <c r="B13" s="683"/>
      <c r="C13" s="683"/>
      <c r="D13" s="683"/>
      <c r="E13" s="683"/>
      <c r="F13" s="683"/>
      <c r="G13" s="683"/>
    </row>
    <row r="14" spans="1:13" ht="15.75" x14ac:dyDescent="0.2">
      <c r="A14" s="670"/>
      <c r="B14" s="843" t="s">
        <v>279</v>
      </c>
      <c r="C14" s="779"/>
      <c r="D14" s="683"/>
      <c r="E14" s="683"/>
      <c r="F14" s="683"/>
      <c r="G14" s="683"/>
    </row>
    <row r="15" spans="1:13" x14ac:dyDescent="0.2">
      <c r="A15" s="685" t="s">
        <v>65</v>
      </c>
      <c r="B15" s="847" t="s">
        <v>280</v>
      </c>
      <c r="C15" s="847"/>
      <c r="D15" s="847"/>
      <c r="E15" s="683"/>
      <c r="F15" s="683"/>
      <c r="G15" s="683"/>
    </row>
    <row r="16" spans="1:13" ht="15" x14ac:dyDescent="0.2">
      <c r="A16" s="685" t="s">
        <v>65</v>
      </c>
      <c r="B16" s="680" t="s">
        <v>281</v>
      </c>
      <c r="C16" s="114" t="s">
        <v>971</v>
      </c>
      <c r="D16" s="683"/>
      <c r="E16" s="683"/>
      <c r="F16" s="683"/>
      <c r="G16" s="683"/>
    </row>
    <row r="17" spans="1:7" ht="15" x14ac:dyDescent="0.2">
      <c r="A17" s="685" t="s">
        <v>65</v>
      </c>
      <c r="B17" s="680" t="s">
        <v>68</v>
      </c>
      <c r="C17" s="114" t="s">
        <v>971</v>
      </c>
      <c r="D17" s="683"/>
      <c r="E17" s="683"/>
      <c r="F17" s="683"/>
      <c r="G17" s="683"/>
    </row>
    <row r="18" spans="1:7" ht="15" x14ac:dyDescent="0.2">
      <c r="A18" s="685" t="s">
        <v>65</v>
      </c>
      <c r="B18" s="680" t="s">
        <v>282</v>
      </c>
      <c r="C18" s="114" t="s">
        <v>971</v>
      </c>
      <c r="D18" s="683"/>
      <c r="E18" s="683"/>
      <c r="F18" s="683"/>
      <c r="G18" s="683"/>
    </row>
    <row r="19" spans="1:7" ht="15" x14ac:dyDescent="0.2">
      <c r="A19" s="685" t="s">
        <v>65</v>
      </c>
      <c r="B19" s="680" t="s">
        <v>283</v>
      </c>
      <c r="C19" s="114"/>
      <c r="D19" s="683"/>
      <c r="E19" s="683"/>
      <c r="F19" s="683"/>
      <c r="G19" s="683"/>
    </row>
    <row r="20" spans="1:7" x14ac:dyDescent="0.2">
      <c r="A20" s="670"/>
      <c r="B20" s="683"/>
      <c r="C20" s="683"/>
      <c r="D20" s="683"/>
      <c r="E20" s="683"/>
      <c r="F20" s="683"/>
      <c r="G20" s="683"/>
    </row>
    <row r="21" spans="1:7" ht="12.75" customHeight="1" x14ac:dyDescent="0.2">
      <c r="A21" s="685" t="s">
        <v>66</v>
      </c>
      <c r="B21" s="758"/>
      <c r="C21" s="759"/>
      <c r="D21" s="760"/>
      <c r="E21" s="33" t="s">
        <v>507</v>
      </c>
      <c r="F21" s="33" t="s">
        <v>508</v>
      </c>
      <c r="G21" s="29"/>
    </row>
    <row r="22" spans="1:7" ht="40.5" customHeight="1" x14ac:dyDescent="0.2">
      <c r="A22" s="685" t="s">
        <v>66</v>
      </c>
      <c r="B22" s="729" t="s">
        <v>284</v>
      </c>
      <c r="C22" s="761"/>
      <c r="D22" s="762"/>
      <c r="E22" s="33"/>
      <c r="F22" s="349" t="s">
        <v>971</v>
      </c>
      <c r="G22" s="29"/>
    </row>
    <row r="23" spans="1:7" ht="24.75" customHeight="1" x14ac:dyDescent="0.2">
      <c r="A23" s="685" t="s">
        <v>66</v>
      </c>
      <c r="B23" s="764" t="s">
        <v>69</v>
      </c>
      <c r="C23" s="764"/>
      <c r="D23" s="764"/>
      <c r="E23" s="106"/>
      <c r="F23" s="105"/>
      <c r="G23" s="29"/>
    </row>
    <row r="24" spans="1:7" x14ac:dyDescent="0.2">
      <c r="A24" s="670"/>
      <c r="B24" s="683"/>
      <c r="C24" s="683"/>
      <c r="D24" s="683"/>
      <c r="E24" s="683"/>
      <c r="F24" s="683"/>
      <c r="G24" s="683"/>
    </row>
    <row r="25" spans="1:7" x14ac:dyDescent="0.2">
      <c r="A25" s="685" t="s">
        <v>67</v>
      </c>
      <c r="B25" s="846" t="s">
        <v>490</v>
      </c>
      <c r="C25" s="818"/>
      <c r="D25" s="818"/>
      <c r="E25" s="818"/>
      <c r="F25" s="663"/>
      <c r="G25" s="683"/>
    </row>
    <row r="26" spans="1:7" ht="22.5" x14ac:dyDescent="0.2">
      <c r="A26" s="685" t="s">
        <v>67</v>
      </c>
      <c r="B26" s="682"/>
      <c r="C26" s="115" t="s">
        <v>491</v>
      </c>
      <c r="D26" s="115" t="s">
        <v>492</v>
      </c>
      <c r="E26" s="115" t="s">
        <v>493</v>
      </c>
      <c r="F26" s="115" t="s">
        <v>494</v>
      </c>
      <c r="G26" s="115" t="s">
        <v>495</v>
      </c>
    </row>
    <row r="27" spans="1:7" x14ac:dyDescent="0.2">
      <c r="A27" s="685" t="s">
        <v>67</v>
      </c>
      <c r="B27" s="651" t="s">
        <v>496</v>
      </c>
      <c r="C27" s="33"/>
      <c r="D27" s="349" t="s">
        <v>971</v>
      </c>
      <c r="E27" s="33"/>
      <c r="F27" s="349" t="s">
        <v>971</v>
      </c>
      <c r="G27" s="33"/>
    </row>
    <row r="28" spans="1:7" x14ac:dyDescent="0.2">
      <c r="A28" s="685" t="s">
        <v>67</v>
      </c>
      <c r="B28" s="651" t="s">
        <v>497</v>
      </c>
      <c r="C28" s="349" t="s">
        <v>971</v>
      </c>
      <c r="D28" s="33"/>
      <c r="E28" s="33"/>
      <c r="F28" s="33"/>
      <c r="G28" s="33"/>
    </row>
    <row r="29" spans="1:7" ht="25.5" x14ac:dyDescent="0.2">
      <c r="A29" s="685" t="s">
        <v>67</v>
      </c>
      <c r="B29" s="651" t="s">
        <v>498</v>
      </c>
      <c r="C29" s="349" t="s">
        <v>971</v>
      </c>
      <c r="D29" s="33"/>
      <c r="E29" s="33"/>
      <c r="F29" s="33"/>
      <c r="G29" s="33"/>
    </row>
    <row r="30" spans="1:7" x14ac:dyDescent="0.2">
      <c r="A30" s="685" t="s">
        <v>67</v>
      </c>
      <c r="B30" s="651" t="s">
        <v>944</v>
      </c>
      <c r="C30" s="33"/>
      <c r="D30" s="349" t="s">
        <v>971</v>
      </c>
      <c r="E30" s="33"/>
      <c r="F30" s="349" t="s">
        <v>971</v>
      </c>
      <c r="G30" s="33"/>
    </row>
    <row r="31" spans="1:7" x14ac:dyDescent="0.2">
      <c r="A31" s="685" t="s">
        <v>67</v>
      </c>
      <c r="B31" s="651" t="s">
        <v>942</v>
      </c>
      <c r="C31" s="33"/>
      <c r="D31" s="349" t="s">
        <v>971</v>
      </c>
      <c r="E31" s="33"/>
      <c r="F31" s="349" t="s">
        <v>971</v>
      </c>
      <c r="G31" s="33"/>
    </row>
    <row r="32" spans="1:7" ht="40.5" customHeight="1" x14ac:dyDescent="0.2">
      <c r="A32" s="685" t="s">
        <v>67</v>
      </c>
      <c r="B32" s="651" t="s">
        <v>499</v>
      </c>
      <c r="C32" s="33"/>
      <c r="D32" s="33"/>
      <c r="E32" s="33"/>
      <c r="F32" s="33"/>
      <c r="G32" s="349" t="s">
        <v>971</v>
      </c>
    </row>
    <row r="33" spans="1:7" x14ac:dyDescent="0.2">
      <c r="A33" s="670"/>
      <c r="B33" s="683"/>
      <c r="C33" s="683"/>
      <c r="D33" s="683"/>
      <c r="E33" s="683"/>
      <c r="F33" s="683"/>
      <c r="G33" s="683"/>
    </row>
    <row r="34" spans="1:7" ht="27" customHeight="1" x14ac:dyDescent="0.2">
      <c r="A34" s="685" t="s">
        <v>72</v>
      </c>
      <c r="B34" s="764" t="s">
        <v>70</v>
      </c>
      <c r="C34" s="764"/>
      <c r="D34" s="764"/>
      <c r="E34" s="116">
        <v>2.5</v>
      </c>
      <c r="F34" s="660"/>
      <c r="G34" s="29"/>
    </row>
    <row r="35" spans="1:7" x14ac:dyDescent="0.2">
      <c r="A35" s="670"/>
      <c r="B35" s="683"/>
      <c r="C35" s="683"/>
      <c r="D35" s="683"/>
      <c r="E35" s="683"/>
      <c r="F35" s="683"/>
      <c r="G35" s="683"/>
    </row>
    <row r="36" spans="1:7" ht="26.25" customHeight="1" x14ac:dyDescent="0.2">
      <c r="A36" s="685" t="s">
        <v>73</v>
      </c>
      <c r="B36" s="764" t="s">
        <v>71</v>
      </c>
      <c r="C36" s="764"/>
      <c r="D36" s="764"/>
      <c r="E36" s="116">
        <v>2.5</v>
      </c>
      <c r="F36" s="660"/>
      <c r="G36" s="29"/>
    </row>
    <row r="37" spans="1:7" x14ac:dyDescent="0.2">
      <c r="A37" s="670"/>
      <c r="B37" s="683"/>
      <c r="C37" s="683"/>
      <c r="D37" s="683"/>
      <c r="E37" s="683"/>
      <c r="F37" s="683"/>
      <c r="G37" s="683"/>
    </row>
    <row r="38" spans="1:7" ht="12.75" customHeight="1" x14ac:dyDescent="0.2">
      <c r="A38" s="685" t="s">
        <v>74</v>
      </c>
      <c r="B38" s="765" t="s">
        <v>500</v>
      </c>
      <c r="C38" s="766"/>
      <c r="D38" s="766"/>
      <c r="E38" s="766"/>
      <c r="F38" s="766"/>
      <c r="G38" s="839"/>
    </row>
    <row r="39" spans="1:7" x14ac:dyDescent="0.2">
      <c r="A39" s="685"/>
      <c r="B39" s="840"/>
      <c r="C39" s="841"/>
      <c r="D39" s="841"/>
      <c r="E39" s="841"/>
      <c r="F39" s="841"/>
      <c r="G39" s="842"/>
    </row>
    <row r="40" spans="1:7" x14ac:dyDescent="0.2">
      <c r="A40" s="670"/>
      <c r="B40" s="683"/>
      <c r="C40" s="683"/>
      <c r="D40" s="683"/>
      <c r="E40" s="683"/>
      <c r="F40" s="683"/>
      <c r="G40" s="683"/>
    </row>
    <row r="41" spans="1:7" ht="37.5" customHeight="1" x14ac:dyDescent="0.2">
      <c r="A41" s="685" t="s">
        <v>76</v>
      </c>
      <c r="B41" s="841" t="s">
        <v>75</v>
      </c>
      <c r="C41" s="841"/>
      <c r="D41" s="841"/>
      <c r="E41" s="841"/>
      <c r="F41" s="841"/>
      <c r="G41" s="841"/>
    </row>
    <row r="42" spans="1:7" ht="22.5" x14ac:dyDescent="0.2">
      <c r="A42" s="685" t="s">
        <v>76</v>
      </c>
      <c r="B42" s="682"/>
      <c r="C42" s="214" t="s">
        <v>501</v>
      </c>
      <c r="D42" s="214" t="s">
        <v>502</v>
      </c>
      <c r="E42" s="214" t="s">
        <v>503</v>
      </c>
      <c r="F42" s="214" t="s">
        <v>504</v>
      </c>
      <c r="G42" s="214" t="s">
        <v>505</v>
      </c>
    </row>
    <row r="43" spans="1:7" x14ac:dyDescent="0.2">
      <c r="A43" s="685" t="s">
        <v>76</v>
      </c>
      <c r="B43" s="678" t="s">
        <v>281</v>
      </c>
      <c r="C43" s="117"/>
      <c r="D43" s="117"/>
      <c r="E43" s="117"/>
      <c r="F43" s="117"/>
      <c r="G43" s="347" t="s">
        <v>971</v>
      </c>
    </row>
    <row r="44" spans="1:7" x14ac:dyDescent="0.2">
      <c r="A44" s="685" t="s">
        <v>76</v>
      </c>
      <c r="B44" s="678" t="s">
        <v>68</v>
      </c>
      <c r="C44" s="117"/>
      <c r="D44" s="117"/>
      <c r="E44" s="117"/>
      <c r="F44" s="117"/>
      <c r="G44" s="347" t="s">
        <v>971</v>
      </c>
    </row>
    <row r="45" spans="1:7" x14ac:dyDescent="0.2">
      <c r="A45" s="685" t="s">
        <v>76</v>
      </c>
      <c r="B45" s="678" t="s">
        <v>282</v>
      </c>
      <c r="C45" s="117"/>
      <c r="D45" s="117"/>
      <c r="E45" s="117"/>
      <c r="F45" s="117"/>
      <c r="G45" s="347" t="s">
        <v>971</v>
      </c>
    </row>
    <row r="46" spans="1:7" x14ac:dyDescent="0.2">
      <c r="A46" s="685" t="s">
        <v>76</v>
      </c>
      <c r="B46" s="678" t="s">
        <v>283</v>
      </c>
      <c r="C46" s="117"/>
      <c r="D46" s="117"/>
      <c r="E46" s="117"/>
      <c r="F46" s="117"/>
      <c r="G46" s="347" t="s">
        <v>1050</v>
      </c>
    </row>
    <row r="47" spans="1:7" x14ac:dyDescent="0.2">
      <c r="A47" s="670"/>
      <c r="B47" s="683"/>
      <c r="C47" s="683"/>
      <c r="D47" s="683"/>
      <c r="E47" s="683"/>
      <c r="F47" s="683"/>
      <c r="G47" s="683"/>
    </row>
    <row r="48" spans="1:7" ht="12.75" customHeight="1" x14ac:dyDescent="0.2">
      <c r="A48" s="685" t="s">
        <v>77</v>
      </c>
      <c r="B48" s="758"/>
      <c r="C48" s="759"/>
      <c r="D48" s="760"/>
      <c r="E48" s="33" t="s">
        <v>507</v>
      </c>
      <c r="F48" s="33" t="s">
        <v>508</v>
      </c>
      <c r="G48" s="111"/>
    </row>
    <row r="49" spans="1:7" ht="26.25" customHeight="1" x14ac:dyDescent="0.2">
      <c r="A49" s="685" t="s">
        <v>77</v>
      </c>
      <c r="B49" s="729" t="s">
        <v>57</v>
      </c>
      <c r="C49" s="761"/>
      <c r="D49" s="762"/>
      <c r="E49" s="33"/>
      <c r="F49" s="349" t="s">
        <v>1050</v>
      </c>
      <c r="G49" s="45"/>
    </row>
    <row r="50" spans="1:7" x14ac:dyDescent="0.2">
      <c r="A50" s="670"/>
      <c r="B50" s="665"/>
      <c r="C50" s="665"/>
      <c r="D50" s="665"/>
      <c r="E50" s="105"/>
      <c r="F50" s="105"/>
      <c r="G50" s="683"/>
    </row>
    <row r="51" spans="1:7" ht="12.75" customHeight="1" x14ac:dyDescent="0.2">
      <c r="A51" s="685" t="s">
        <v>78</v>
      </c>
      <c r="B51" s="765" t="s">
        <v>79</v>
      </c>
      <c r="C51" s="766"/>
      <c r="D51" s="766"/>
      <c r="E51" s="766"/>
      <c r="F51" s="766"/>
      <c r="G51" s="839"/>
    </row>
    <row r="52" spans="1:7" x14ac:dyDescent="0.2">
      <c r="A52" s="685"/>
      <c r="B52" s="840"/>
      <c r="C52" s="841"/>
      <c r="D52" s="841"/>
      <c r="E52" s="841"/>
      <c r="F52" s="841"/>
      <c r="G52" s="842"/>
    </row>
    <row r="53" spans="1:7" x14ac:dyDescent="0.2">
      <c r="A53" s="670"/>
      <c r="B53" s="683"/>
      <c r="C53" s="683"/>
      <c r="D53" s="683"/>
      <c r="E53" s="683"/>
      <c r="F53" s="683"/>
      <c r="G53" s="683"/>
    </row>
    <row r="54" spans="1:7" ht="15.75" x14ac:dyDescent="0.2">
      <c r="A54" s="670"/>
      <c r="B54" s="843" t="s">
        <v>80</v>
      </c>
      <c r="C54" s="779"/>
      <c r="D54" s="683"/>
      <c r="E54" s="683"/>
      <c r="F54" s="683"/>
      <c r="G54" s="683"/>
    </row>
    <row r="55" spans="1:7" ht="27.75" customHeight="1" x14ac:dyDescent="0.2">
      <c r="A55" s="685" t="s">
        <v>81</v>
      </c>
      <c r="B55" s="764" t="s">
        <v>82</v>
      </c>
      <c r="C55" s="764"/>
      <c r="D55" s="764"/>
      <c r="E55" s="367" t="s">
        <v>1056</v>
      </c>
      <c r="F55" s="683"/>
      <c r="G55" s="29"/>
    </row>
    <row r="56" spans="1:7" x14ac:dyDescent="0.2">
      <c r="A56" s="670"/>
      <c r="B56" s="683"/>
      <c r="C56" s="683"/>
      <c r="D56" s="683"/>
      <c r="E56" s="683"/>
      <c r="F56" s="683"/>
      <c r="G56" s="683"/>
    </row>
    <row r="57" spans="1:7" x14ac:dyDescent="0.2">
      <c r="A57" s="685" t="s">
        <v>840</v>
      </c>
      <c r="B57" s="758"/>
      <c r="C57" s="759"/>
      <c r="D57" s="760"/>
      <c r="E57" s="33" t="s">
        <v>58</v>
      </c>
      <c r="F57" s="33" t="s">
        <v>83</v>
      </c>
      <c r="G57" s="683"/>
    </row>
    <row r="58" spans="1:7" ht="26.25" customHeight="1" x14ac:dyDescent="0.2">
      <c r="A58" s="685" t="s">
        <v>840</v>
      </c>
      <c r="B58" s="729" t="s">
        <v>839</v>
      </c>
      <c r="C58" s="761"/>
      <c r="D58" s="762"/>
      <c r="E58" s="349" t="s">
        <v>1050</v>
      </c>
      <c r="F58" s="33"/>
      <c r="G58" s="683"/>
    </row>
    <row r="59" spans="1:7" x14ac:dyDescent="0.2">
      <c r="A59" s="670"/>
      <c r="B59" s="683"/>
      <c r="C59" s="683"/>
      <c r="D59" s="683"/>
      <c r="E59" s="683"/>
      <c r="F59" s="683"/>
      <c r="G59" s="683"/>
    </row>
    <row r="60" spans="1:7" x14ac:dyDescent="0.2">
      <c r="A60" s="685" t="s">
        <v>842</v>
      </c>
      <c r="B60" s="758"/>
      <c r="C60" s="759"/>
      <c r="D60" s="760"/>
      <c r="E60" s="33" t="s">
        <v>58</v>
      </c>
      <c r="F60" s="33" t="s">
        <v>83</v>
      </c>
      <c r="G60" s="683"/>
    </row>
    <row r="61" spans="1:7" ht="27" customHeight="1" x14ac:dyDescent="0.2">
      <c r="A61" s="685" t="s">
        <v>842</v>
      </c>
      <c r="B61" s="729" t="s">
        <v>841</v>
      </c>
      <c r="C61" s="761"/>
      <c r="D61" s="762"/>
      <c r="E61" s="349" t="s">
        <v>1050</v>
      </c>
      <c r="F61" s="33"/>
      <c r="G61" s="683"/>
    </row>
    <row r="62" spans="1:7" x14ac:dyDescent="0.2">
      <c r="A62" s="670"/>
      <c r="B62" s="649"/>
      <c r="C62" s="649"/>
      <c r="D62" s="649"/>
      <c r="E62" s="649"/>
      <c r="F62" s="649"/>
      <c r="G62" s="649"/>
    </row>
    <row r="63" spans="1:7" ht="27.75" customHeight="1" x14ac:dyDescent="0.2">
      <c r="A63" s="685" t="s">
        <v>843</v>
      </c>
      <c r="B63" s="764" t="s">
        <v>59</v>
      </c>
      <c r="C63" s="764"/>
      <c r="D63" s="764"/>
      <c r="E63" s="367" t="s">
        <v>1050</v>
      </c>
      <c r="F63" s="664"/>
      <c r="G63" s="29"/>
    </row>
    <row r="64" spans="1:7" x14ac:dyDescent="0.2">
      <c r="A64" s="685"/>
      <c r="B64" s="664"/>
      <c r="C64" s="664"/>
      <c r="D64" s="664"/>
      <c r="E64" s="664"/>
      <c r="F64" s="664"/>
      <c r="G64" s="29"/>
    </row>
    <row r="65" spans="1:7" ht="26.25" customHeight="1" x14ac:dyDescent="0.2">
      <c r="A65" s="685" t="s">
        <v>844</v>
      </c>
      <c r="B65" s="764" t="s">
        <v>845</v>
      </c>
      <c r="C65" s="764"/>
      <c r="D65" s="764"/>
      <c r="E65" s="367" t="s">
        <v>1057</v>
      </c>
      <c r="F65" s="664"/>
      <c r="G65" s="29"/>
    </row>
    <row r="66" spans="1:7" x14ac:dyDescent="0.2">
      <c r="A66" s="685"/>
      <c r="B66" s="664"/>
      <c r="C66" s="664"/>
      <c r="D66" s="664"/>
      <c r="E66" s="664"/>
      <c r="F66" s="664"/>
      <c r="G66" s="29"/>
    </row>
    <row r="67" spans="1:7" ht="12.75" customHeight="1" x14ac:dyDescent="0.2">
      <c r="A67" s="685" t="s">
        <v>846</v>
      </c>
      <c r="B67" s="838" t="s">
        <v>1059</v>
      </c>
      <c r="C67" s="766"/>
      <c r="D67" s="766"/>
      <c r="E67" s="766"/>
      <c r="F67" s="766"/>
      <c r="G67" s="839"/>
    </row>
    <row r="68" spans="1:7" ht="27" customHeight="1" x14ac:dyDescent="0.2">
      <c r="A68" s="685"/>
      <c r="B68" s="840"/>
      <c r="C68" s="841"/>
      <c r="D68" s="841"/>
      <c r="E68" s="841"/>
      <c r="F68" s="841"/>
      <c r="G68" s="842"/>
    </row>
  </sheetData>
  <mergeCells count="27">
    <mergeCell ref="A1:G1"/>
    <mergeCell ref="B8:G8"/>
    <mergeCell ref="B25:E25"/>
    <mergeCell ref="B34:D34"/>
    <mergeCell ref="B4:D4"/>
    <mergeCell ref="B5:D5"/>
    <mergeCell ref="B6:D6"/>
    <mergeCell ref="B23:D23"/>
    <mergeCell ref="B14:C14"/>
    <mergeCell ref="B15:D15"/>
    <mergeCell ref="B21:D21"/>
    <mergeCell ref="B22:D22"/>
    <mergeCell ref="B48:D48"/>
    <mergeCell ref="B49:D49"/>
    <mergeCell ref="B51:G52"/>
    <mergeCell ref="B54:C54"/>
    <mergeCell ref="B36:D36"/>
    <mergeCell ref="B38:G39"/>
    <mergeCell ref="B41:G41"/>
    <mergeCell ref="B61:D61"/>
    <mergeCell ref="B63:D63"/>
    <mergeCell ref="B65:D65"/>
    <mergeCell ref="B67:G68"/>
    <mergeCell ref="B55:D55"/>
    <mergeCell ref="B57:D57"/>
    <mergeCell ref="B58:D58"/>
    <mergeCell ref="B60:D60"/>
  </mergeCells>
  <phoneticPr fontId="0" type="noConversion"/>
  <hyperlinks>
    <hyperlink ref="K1" location="'D CAS'!A1" display="CAS                                            "/>
    <hyperlink ref="L1" location="'D CAPS'!A1" display="CAPS                                         "/>
    <hyperlink ref="I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39"/>
  <sheetViews>
    <sheetView topLeftCell="A7" workbookViewId="0">
      <selection sqref="A1:C1"/>
    </sheetView>
  </sheetViews>
  <sheetFormatPr defaultRowHeight="12.75" x14ac:dyDescent="0.2"/>
  <cols>
    <col min="1" max="1" width="4.42578125" style="1" customWidth="1"/>
    <col min="2" max="2" width="66.28515625" customWidth="1"/>
    <col min="3" max="3" width="12.7109375" customWidth="1"/>
  </cols>
  <sheetData>
    <row r="1" spans="1:9" ht="34.5" thickBot="1" x14ac:dyDescent="0.25">
      <c r="A1" s="711" t="s">
        <v>1017</v>
      </c>
      <c r="B1" s="711"/>
      <c r="C1" s="711"/>
      <c r="D1" s="343" t="s">
        <v>1043</v>
      </c>
      <c r="E1" s="334" t="s">
        <v>1026</v>
      </c>
      <c r="F1" s="340" t="s">
        <v>1028</v>
      </c>
      <c r="G1" s="336" t="s">
        <v>1010</v>
      </c>
      <c r="H1" s="337" t="s">
        <v>1011</v>
      </c>
      <c r="I1" s="344" t="s">
        <v>1044</v>
      </c>
    </row>
    <row r="2" spans="1:9" ht="28.5" customHeight="1" x14ac:dyDescent="0.2">
      <c r="A2" s="2" t="s">
        <v>669</v>
      </c>
      <c r="B2" s="848" t="s">
        <v>821</v>
      </c>
      <c r="C2" s="849"/>
    </row>
    <row r="3" spans="1:9" x14ac:dyDescent="0.2">
      <c r="A3" s="2" t="s">
        <v>669</v>
      </c>
      <c r="B3" s="9" t="s">
        <v>822</v>
      </c>
      <c r="C3" s="369"/>
    </row>
    <row r="4" spans="1:9" x14ac:dyDescent="0.2">
      <c r="A4" s="2" t="s">
        <v>669</v>
      </c>
      <c r="B4" s="206" t="s">
        <v>465</v>
      </c>
      <c r="C4" s="369"/>
    </row>
    <row r="5" spans="1:9" x14ac:dyDescent="0.2">
      <c r="A5" s="2" t="s">
        <v>669</v>
      </c>
      <c r="B5" s="9" t="s">
        <v>823</v>
      </c>
      <c r="C5" s="369"/>
    </row>
    <row r="6" spans="1:9" x14ac:dyDescent="0.2">
      <c r="A6" s="2" t="s">
        <v>669</v>
      </c>
      <c r="B6" s="9" t="s">
        <v>824</v>
      </c>
      <c r="C6" s="369" t="s">
        <v>971</v>
      </c>
    </row>
    <row r="7" spans="1:9" x14ac:dyDescent="0.2">
      <c r="A7" s="2" t="s">
        <v>669</v>
      </c>
      <c r="B7" s="9" t="s">
        <v>825</v>
      </c>
      <c r="C7" s="369" t="s">
        <v>971</v>
      </c>
    </row>
    <row r="8" spans="1:9" x14ac:dyDescent="0.2">
      <c r="A8" s="2" t="s">
        <v>669</v>
      </c>
      <c r="B8" s="9" t="s">
        <v>826</v>
      </c>
      <c r="C8" s="369" t="s">
        <v>971</v>
      </c>
    </row>
    <row r="9" spans="1:9" x14ac:dyDescent="0.2">
      <c r="A9" s="2" t="s">
        <v>669</v>
      </c>
      <c r="B9" s="9" t="s">
        <v>827</v>
      </c>
      <c r="C9" s="369"/>
    </row>
    <row r="10" spans="1:9" x14ac:dyDescent="0.2">
      <c r="A10" s="2" t="s">
        <v>669</v>
      </c>
      <c r="B10" s="9" t="s">
        <v>37</v>
      </c>
      <c r="C10" s="369" t="s">
        <v>971</v>
      </c>
    </row>
    <row r="11" spans="1:9" x14ac:dyDescent="0.2">
      <c r="A11" s="2" t="s">
        <v>669</v>
      </c>
      <c r="B11" s="9" t="s">
        <v>38</v>
      </c>
      <c r="C11" s="369"/>
    </row>
    <row r="12" spans="1:9" x14ac:dyDescent="0.2">
      <c r="A12" s="2" t="s">
        <v>669</v>
      </c>
      <c r="B12" s="9" t="s">
        <v>39</v>
      </c>
      <c r="C12" s="369" t="s">
        <v>971</v>
      </c>
    </row>
    <row r="13" spans="1:9" x14ac:dyDescent="0.2">
      <c r="A13" s="2" t="s">
        <v>669</v>
      </c>
      <c r="B13" s="9" t="s">
        <v>40</v>
      </c>
      <c r="C13" s="369" t="s">
        <v>971</v>
      </c>
    </row>
    <row r="14" spans="1:9" x14ac:dyDescent="0.2">
      <c r="A14" s="2" t="s">
        <v>669</v>
      </c>
      <c r="B14" s="9" t="s">
        <v>41</v>
      </c>
      <c r="C14" s="369" t="s">
        <v>971</v>
      </c>
    </row>
    <row r="15" spans="1:9" x14ac:dyDescent="0.2">
      <c r="A15" s="2" t="s">
        <v>669</v>
      </c>
      <c r="B15" s="9" t="s">
        <v>42</v>
      </c>
      <c r="C15" s="369"/>
    </row>
    <row r="16" spans="1:9" x14ac:dyDescent="0.2">
      <c r="A16" s="2" t="s">
        <v>669</v>
      </c>
      <c r="B16" s="9" t="s">
        <v>43</v>
      </c>
      <c r="C16" s="369" t="s">
        <v>971</v>
      </c>
    </row>
    <row r="17" spans="1:3" x14ac:dyDescent="0.2">
      <c r="A17" s="2" t="s">
        <v>669</v>
      </c>
      <c r="B17" s="9" t="s">
        <v>44</v>
      </c>
      <c r="C17" s="369" t="s">
        <v>971</v>
      </c>
    </row>
    <row r="18" spans="1:3" x14ac:dyDescent="0.2">
      <c r="A18" s="2" t="s">
        <v>669</v>
      </c>
      <c r="B18" s="9" t="s">
        <v>45</v>
      </c>
      <c r="C18" s="369" t="s">
        <v>971</v>
      </c>
    </row>
    <row r="19" spans="1:3" x14ac:dyDescent="0.2">
      <c r="A19" s="2" t="s">
        <v>669</v>
      </c>
      <c r="B19" s="9" t="s">
        <v>46</v>
      </c>
      <c r="C19" s="369"/>
    </row>
    <row r="20" spans="1:3" x14ac:dyDescent="0.2">
      <c r="A20" s="2" t="s">
        <v>669</v>
      </c>
      <c r="B20" s="82" t="s">
        <v>47</v>
      </c>
      <c r="C20" s="369"/>
    </row>
    <row r="21" spans="1:3" x14ac:dyDescent="0.2">
      <c r="B21" s="850"/>
      <c r="C21" s="794"/>
    </row>
    <row r="22" spans="1:3" x14ac:dyDescent="0.2">
      <c r="B22" s="6"/>
      <c r="C22" s="6"/>
    </row>
    <row r="23" spans="1:3" x14ac:dyDescent="0.2">
      <c r="A23" s="2" t="s">
        <v>670</v>
      </c>
      <c r="B23" s="3" t="s">
        <v>762</v>
      </c>
    </row>
    <row r="25" spans="1:3" ht="24.75" customHeight="1" x14ac:dyDescent="0.2">
      <c r="A25" s="83" t="s">
        <v>671</v>
      </c>
      <c r="B25" s="28" t="s">
        <v>48</v>
      </c>
      <c r="C25" s="28"/>
    </row>
    <row r="26" spans="1:3" x14ac:dyDescent="0.2">
      <c r="A26" s="83" t="s">
        <v>671</v>
      </c>
      <c r="B26" s="9" t="s">
        <v>49</v>
      </c>
      <c r="C26" s="369" t="s">
        <v>971</v>
      </c>
    </row>
    <row r="27" spans="1:3" x14ac:dyDescent="0.2">
      <c r="A27" s="83" t="s">
        <v>671</v>
      </c>
      <c r="B27" s="9" t="s">
        <v>50</v>
      </c>
      <c r="C27" s="369"/>
    </row>
    <row r="28" spans="1:3" x14ac:dyDescent="0.2">
      <c r="A28" s="83" t="s">
        <v>671</v>
      </c>
      <c r="B28" s="9" t="s">
        <v>51</v>
      </c>
      <c r="C28" s="369" t="s">
        <v>971</v>
      </c>
    </row>
    <row r="29" spans="1:3" x14ac:dyDescent="0.2">
      <c r="A29" s="83" t="s">
        <v>671</v>
      </c>
      <c r="B29" s="9" t="s">
        <v>52</v>
      </c>
      <c r="C29" s="369" t="s">
        <v>971</v>
      </c>
    </row>
    <row r="30" spans="1:3" x14ac:dyDescent="0.2">
      <c r="A30" s="83" t="s">
        <v>671</v>
      </c>
      <c r="B30" s="9" t="s">
        <v>931</v>
      </c>
      <c r="C30" s="369" t="s">
        <v>971</v>
      </c>
    </row>
    <row r="31" spans="1:3" x14ac:dyDescent="0.2">
      <c r="A31" s="83" t="s">
        <v>671</v>
      </c>
      <c r="B31" s="9" t="s">
        <v>53</v>
      </c>
      <c r="C31" s="369"/>
    </row>
    <row r="32" spans="1:3" x14ac:dyDescent="0.2">
      <c r="A32" s="83" t="s">
        <v>671</v>
      </c>
      <c r="B32" s="9" t="s">
        <v>927</v>
      </c>
      <c r="C32" s="369" t="s">
        <v>971</v>
      </c>
    </row>
    <row r="33" spans="1:3" x14ac:dyDescent="0.2">
      <c r="A33" s="83" t="s">
        <v>671</v>
      </c>
      <c r="B33" s="9" t="s">
        <v>54</v>
      </c>
      <c r="C33" s="369"/>
    </row>
    <row r="34" spans="1:3" x14ac:dyDescent="0.2">
      <c r="A34" s="83" t="s">
        <v>671</v>
      </c>
      <c r="B34" s="9" t="s">
        <v>55</v>
      </c>
      <c r="C34" s="369" t="s">
        <v>971</v>
      </c>
    </row>
    <row r="35" spans="1:3" x14ac:dyDescent="0.2">
      <c r="A35" s="83" t="s">
        <v>671</v>
      </c>
      <c r="B35" s="9" t="s">
        <v>56</v>
      </c>
      <c r="C35" s="369"/>
    </row>
    <row r="36" spans="1:3" x14ac:dyDescent="0.2">
      <c r="A36" s="83" t="s">
        <v>671</v>
      </c>
      <c r="B36" s="82" t="s">
        <v>242</v>
      </c>
      <c r="C36" s="369" t="s">
        <v>971</v>
      </c>
    </row>
    <row r="37" spans="1:3" x14ac:dyDescent="0.2">
      <c r="B37" s="851" t="s">
        <v>1058</v>
      </c>
      <c r="C37" s="852"/>
    </row>
    <row r="39" spans="1:3" ht="28.5" x14ac:dyDescent="0.2">
      <c r="B39" s="266" t="s">
        <v>678</v>
      </c>
    </row>
  </sheetData>
  <mergeCells count="4">
    <mergeCell ref="A1:C1"/>
    <mergeCell ref="B2:C2"/>
    <mergeCell ref="B21:C21"/>
    <mergeCell ref="B37:C37"/>
  </mergeCells>
  <phoneticPr fontId="0" type="noConversion"/>
  <hyperlinks>
    <hyperlink ref="G1" location="'E CAS'!A1" display="CAS                                            "/>
    <hyperlink ref="H1" location="'E CAPS'!A1" display="CAPS                                         "/>
    <hyperlink ref="E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56"/>
  <sheetViews>
    <sheetView workbookViewId="0">
      <selection activeCell="G20" sqref="G20"/>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13" ht="34.5" thickBot="1" x14ac:dyDescent="0.25">
      <c r="A1" s="711" t="s">
        <v>1018</v>
      </c>
      <c r="B1" s="711"/>
      <c r="C1" s="711"/>
      <c r="D1" s="711"/>
      <c r="E1" s="712"/>
      <c r="F1" s="712"/>
      <c r="G1" s="343" t="s">
        <v>1043</v>
      </c>
      <c r="H1" s="334" t="s">
        <v>1026</v>
      </c>
      <c r="I1" s="340" t="s">
        <v>1028</v>
      </c>
      <c r="J1" s="336" t="s">
        <v>1010</v>
      </c>
      <c r="K1" s="337" t="s">
        <v>1011</v>
      </c>
      <c r="L1" s="344" t="s">
        <v>1044</v>
      </c>
    </row>
    <row r="2" spans="1:13" x14ac:dyDescent="0.2">
      <c r="A2" s="670"/>
      <c r="B2" s="683"/>
      <c r="C2" s="683"/>
      <c r="D2" s="683"/>
      <c r="E2" s="683"/>
      <c r="F2" s="683"/>
      <c r="G2" s="683"/>
      <c r="H2" s="683"/>
      <c r="I2" s="683"/>
      <c r="J2" s="683"/>
      <c r="K2" s="683"/>
      <c r="L2" s="683"/>
      <c r="M2" s="683"/>
    </row>
    <row r="3" spans="1:13" ht="28.5" customHeight="1" x14ac:dyDescent="0.2">
      <c r="A3" s="685" t="s">
        <v>346</v>
      </c>
      <c r="B3" s="866" t="s">
        <v>1087</v>
      </c>
      <c r="C3" s="867"/>
      <c r="D3" s="867"/>
      <c r="E3" s="868"/>
      <c r="F3" s="868"/>
      <c r="G3" s="683"/>
      <c r="H3" s="683"/>
      <c r="I3" s="683"/>
      <c r="J3" s="683"/>
      <c r="K3" s="683"/>
      <c r="L3" s="683"/>
      <c r="M3" s="683"/>
    </row>
    <row r="4" spans="1:13" ht="37.5" customHeight="1" x14ac:dyDescent="0.2">
      <c r="A4" s="685" t="s">
        <v>346</v>
      </c>
      <c r="B4" s="783"/>
      <c r="C4" s="794"/>
      <c r="D4" s="794"/>
      <c r="E4" s="125" t="s">
        <v>607</v>
      </c>
      <c r="F4" s="120" t="s">
        <v>256</v>
      </c>
      <c r="G4" s="299" t="s">
        <v>1045</v>
      </c>
      <c r="H4" s="299" t="s">
        <v>1045</v>
      </c>
      <c r="I4" s="299" t="s">
        <v>1046</v>
      </c>
      <c r="J4" s="299" t="s">
        <v>1046</v>
      </c>
      <c r="K4" s="683"/>
      <c r="L4" s="683"/>
      <c r="M4" s="299" t="str">
        <f>'F CAS'!M4</f>
        <v>2014-15 Housing Capacity: 1972</v>
      </c>
    </row>
    <row r="5" spans="1:13" ht="39.75" customHeight="1" x14ac:dyDescent="0.2">
      <c r="A5" s="685" t="s">
        <v>346</v>
      </c>
      <c r="B5" s="776" t="s">
        <v>466</v>
      </c>
      <c r="C5" s="800"/>
      <c r="D5" s="800"/>
      <c r="E5" s="118">
        <f>'F CAS'!E5</f>
        <v>0.20666666666666667</v>
      </c>
      <c r="F5" s="118">
        <f>'F CAS'!F5</f>
        <v>0.21737389911929544</v>
      </c>
      <c r="G5" s="299">
        <f>'F CAS'!G5</f>
        <v>124</v>
      </c>
      <c r="H5" s="299">
        <f>'F CAS'!H5</f>
        <v>543</v>
      </c>
      <c r="I5" s="299">
        <f>'F CAS'!I5</f>
        <v>600</v>
      </c>
      <c r="J5" s="299">
        <f>'F CAS'!J5</f>
        <v>2498</v>
      </c>
      <c r="K5" s="683"/>
      <c r="L5" s="683"/>
      <c r="M5" s="683"/>
    </row>
    <row r="6" spans="1:13" ht="12.75" customHeight="1" x14ac:dyDescent="0.2">
      <c r="A6" s="685" t="s">
        <v>346</v>
      </c>
      <c r="B6" s="751" t="s">
        <v>847</v>
      </c>
      <c r="C6" s="794"/>
      <c r="D6" s="794"/>
      <c r="E6" s="27">
        <v>0</v>
      </c>
      <c r="F6" s="118">
        <v>0</v>
      </c>
      <c r="G6" s="299">
        <v>0</v>
      </c>
      <c r="H6" s="299">
        <v>0</v>
      </c>
      <c r="I6" s="299">
        <v>0</v>
      </c>
      <c r="J6" s="299">
        <v>0</v>
      </c>
      <c r="K6" s="683"/>
      <c r="L6" s="683"/>
      <c r="M6" s="683"/>
    </row>
    <row r="7" spans="1:13" ht="12.75" customHeight="1" x14ac:dyDescent="0.2">
      <c r="A7" s="685" t="s">
        <v>346</v>
      </c>
      <c r="B7" s="751" t="s">
        <v>848</v>
      </c>
      <c r="C7" s="794"/>
      <c r="D7" s="794"/>
      <c r="E7" s="27">
        <v>0</v>
      </c>
      <c r="F7" s="118">
        <v>0</v>
      </c>
      <c r="G7" s="299">
        <v>0</v>
      </c>
      <c r="H7" s="299">
        <v>0</v>
      </c>
      <c r="I7" s="299">
        <v>0</v>
      </c>
      <c r="J7" s="299">
        <v>0</v>
      </c>
      <c r="K7" s="683"/>
      <c r="L7" s="683"/>
      <c r="M7" s="683"/>
    </row>
    <row r="8" spans="1:13" ht="24.75" customHeight="1" x14ac:dyDescent="0.2">
      <c r="A8" s="685" t="s">
        <v>346</v>
      </c>
      <c r="B8" s="751" t="s">
        <v>849</v>
      </c>
      <c r="C8" s="794"/>
      <c r="D8" s="794"/>
      <c r="E8" s="118">
        <f>'F CAS'!E8</f>
        <v>0.95033112582781454</v>
      </c>
      <c r="F8" s="118">
        <f>'F CAS'!F8</f>
        <v>0.71246515332536842</v>
      </c>
      <c r="G8" s="299">
        <f>'F CAS'!G8</f>
        <v>574</v>
      </c>
      <c r="H8" s="299">
        <f>'F CAS'!H8</f>
        <v>1789</v>
      </c>
      <c r="I8" s="299">
        <f>'F CAS'!I8</f>
        <v>604</v>
      </c>
      <c r="J8" s="299">
        <f>'F CAS'!J8</f>
        <v>2511</v>
      </c>
      <c r="K8" s="683"/>
      <c r="L8" s="683"/>
      <c r="M8" s="683"/>
    </row>
    <row r="9" spans="1:13" ht="12.75" customHeight="1" x14ac:dyDescent="0.2">
      <c r="A9" s="685" t="s">
        <v>346</v>
      </c>
      <c r="B9" s="751" t="s">
        <v>850</v>
      </c>
      <c r="C9" s="794"/>
      <c r="D9" s="794"/>
      <c r="E9" s="118">
        <f>'F CAS'!E9</f>
        <v>4.9668874172185427E-2</v>
      </c>
      <c r="F9" s="118">
        <f>'F CAS'!F9</f>
        <v>0.28753484667463164</v>
      </c>
      <c r="G9" s="299">
        <f>'F CAS'!G9</f>
        <v>30</v>
      </c>
      <c r="H9" s="299">
        <f>'F CAS'!H9</f>
        <v>722</v>
      </c>
      <c r="I9" s="299">
        <f>'F CAS'!I9</f>
        <v>604</v>
      </c>
      <c r="J9" s="299">
        <f>'F CAS'!J9</f>
        <v>2511</v>
      </c>
      <c r="K9" s="683"/>
      <c r="L9" s="683"/>
      <c r="M9" s="683"/>
    </row>
    <row r="10" spans="1:13" ht="12.75" customHeight="1" x14ac:dyDescent="0.2">
      <c r="A10" s="685" t="s">
        <v>346</v>
      </c>
      <c r="B10" s="751" t="s">
        <v>851</v>
      </c>
      <c r="C10" s="794"/>
      <c r="D10" s="794"/>
      <c r="E10" s="118">
        <f>'F CAS'!E10</f>
        <v>1.6556291390728477E-3</v>
      </c>
      <c r="F10" s="118">
        <f>'F CAS'!F10</f>
        <v>2.5089605734767026E-2</v>
      </c>
      <c r="G10" s="299">
        <f>'F CAS'!G10</f>
        <v>1</v>
      </c>
      <c r="H10" s="299">
        <f>'F CAS'!H10</f>
        <v>63</v>
      </c>
      <c r="I10" s="299">
        <f>'F CAS'!I10</f>
        <v>604</v>
      </c>
      <c r="J10" s="299">
        <f>'F CAS'!J10</f>
        <v>2511</v>
      </c>
      <c r="K10" s="683"/>
      <c r="L10" s="683"/>
      <c r="M10" s="683"/>
    </row>
    <row r="11" spans="1:13" ht="12.75" customHeight="1" x14ac:dyDescent="0.2">
      <c r="A11" s="685" t="s">
        <v>346</v>
      </c>
      <c r="B11" s="751" t="s">
        <v>852</v>
      </c>
      <c r="C11" s="794"/>
      <c r="D11" s="794"/>
      <c r="E11" s="119">
        <v>18</v>
      </c>
      <c r="F11" s="119">
        <v>20</v>
      </c>
      <c r="G11" s="299"/>
      <c r="H11" s="299"/>
      <c r="I11" s="299"/>
      <c r="J11" s="299"/>
      <c r="K11" s="683"/>
      <c r="L11" s="683"/>
      <c r="M11" s="683"/>
    </row>
    <row r="12" spans="1:13" ht="12.75" customHeight="1" x14ac:dyDescent="0.2">
      <c r="A12" s="685" t="s">
        <v>346</v>
      </c>
      <c r="B12" s="751" t="s">
        <v>853</v>
      </c>
      <c r="C12" s="794"/>
      <c r="D12" s="794"/>
      <c r="E12" s="119">
        <v>18</v>
      </c>
      <c r="F12" s="119">
        <v>20</v>
      </c>
      <c r="G12" s="299"/>
      <c r="H12" s="299"/>
      <c r="I12" s="299"/>
      <c r="J12" s="299"/>
      <c r="K12" s="683"/>
      <c r="L12" s="683"/>
      <c r="M12" s="683"/>
    </row>
    <row r="13" spans="1:13" x14ac:dyDescent="0.2">
      <c r="A13" s="670"/>
      <c r="B13" s="683"/>
      <c r="C13" s="683"/>
      <c r="D13" s="683"/>
      <c r="E13" s="683"/>
      <c r="F13" s="683"/>
      <c r="G13" s="683"/>
      <c r="H13" s="683"/>
      <c r="I13" s="683"/>
      <c r="J13" s="683"/>
      <c r="K13" s="683"/>
      <c r="L13" s="683"/>
      <c r="M13" s="683"/>
    </row>
    <row r="14" spans="1:13" ht="12.75" customHeight="1" x14ac:dyDescent="0.2">
      <c r="A14" s="685" t="s">
        <v>345</v>
      </c>
      <c r="B14" s="853" t="s">
        <v>608</v>
      </c>
      <c r="C14" s="713"/>
      <c r="D14" s="713"/>
      <c r="E14" s="854"/>
      <c r="F14" s="854"/>
      <c r="G14" s="683"/>
      <c r="H14" s="683"/>
      <c r="I14" s="683"/>
      <c r="J14" s="683"/>
      <c r="K14" s="683"/>
      <c r="L14" s="683"/>
      <c r="M14" s="683"/>
    </row>
    <row r="15" spans="1:13" x14ac:dyDescent="0.2">
      <c r="A15" s="685" t="s">
        <v>345</v>
      </c>
      <c r="B15" s="280" t="s">
        <v>603</v>
      </c>
      <c r="C15" s="347" t="s">
        <v>971</v>
      </c>
      <c r="D15" s="650"/>
      <c r="E15" s="673"/>
      <c r="F15" s="673"/>
      <c r="G15" s="683"/>
      <c r="H15" s="683"/>
      <c r="I15" s="683"/>
      <c r="J15" s="683"/>
      <c r="K15" s="683"/>
      <c r="L15" s="683"/>
      <c r="M15" s="683"/>
    </row>
    <row r="16" spans="1:13" x14ac:dyDescent="0.2">
      <c r="A16" s="685" t="s">
        <v>345</v>
      </c>
      <c r="B16" s="651" t="s">
        <v>854</v>
      </c>
      <c r="C16" s="347" t="s">
        <v>971</v>
      </c>
      <c r="D16" s="683"/>
      <c r="E16" s="683"/>
      <c r="F16" s="683"/>
      <c r="G16" s="683"/>
      <c r="H16" s="683"/>
      <c r="I16" s="683"/>
      <c r="J16" s="683"/>
      <c r="K16" s="683"/>
      <c r="L16" s="683"/>
      <c r="M16" s="683"/>
    </row>
    <row r="17" spans="1:13" x14ac:dyDescent="0.2">
      <c r="A17" s="685" t="s">
        <v>345</v>
      </c>
      <c r="B17" s="651" t="s">
        <v>855</v>
      </c>
      <c r="C17" s="347" t="s">
        <v>971</v>
      </c>
      <c r="D17" s="683"/>
      <c r="E17" s="683"/>
      <c r="F17" s="683"/>
      <c r="G17" s="683"/>
      <c r="H17" s="683"/>
      <c r="I17" s="683"/>
      <c r="J17" s="683"/>
      <c r="K17" s="683"/>
      <c r="L17" s="683"/>
      <c r="M17" s="683"/>
    </row>
    <row r="18" spans="1:13" x14ac:dyDescent="0.2">
      <c r="A18" s="685" t="s">
        <v>345</v>
      </c>
      <c r="B18" s="651" t="s">
        <v>317</v>
      </c>
      <c r="C18" s="347" t="s">
        <v>971</v>
      </c>
      <c r="D18" s="683"/>
      <c r="E18" s="683"/>
      <c r="F18" s="683"/>
      <c r="G18" s="683"/>
      <c r="H18" s="683"/>
      <c r="I18" s="683"/>
      <c r="J18" s="683"/>
      <c r="K18" s="683"/>
      <c r="L18" s="683"/>
      <c r="M18" s="683"/>
    </row>
    <row r="19" spans="1:13" x14ac:dyDescent="0.2">
      <c r="A19" s="685" t="s">
        <v>345</v>
      </c>
      <c r="B19" s="651" t="s">
        <v>318</v>
      </c>
      <c r="C19" s="347" t="s">
        <v>971</v>
      </c>
      <c r="D19" s="683"/>
      <c r="E19" s="683"/>
      <c r="F19" s="683"/>
      <c r="G19" s="683"/>
      <c r="H19" s="683"/>
      <c r="I19" s="683"/>
      <c r="J19" s="683"/>
      <c r="K19" s="683"/>
      <c r="L19" s="683"/>
      <c r="M19" s="683"/>
    </row>
    <row r="20" spans="1:13" ht="25.5" x14ac:dyDescent="0.2">
      <c r="A20" s="685" t="s">
        <v>345</v>
      </c>
      <c r="B20" s="258" t="s">
        <v>604</v>
      </c>
      <c r="C20" s="347" t="s">
        <v>971</v>
      </c>
      <c r="D20" s="683"/>
      <c r="E20" s="683"/>
      <c r="F20" s="683"/>
      <c r="G20" s="683"/>
      <c r="H20" s="683"/>
      <c r="I20" s="683"/>
      <c r="J20" s="683"/>
      <c r="K20" s="683"/>
      <c r="L20" s="683"/>
      <c r="M20" s="683"/>
    </row>
    <row r="21" spans="1:13" x14ac:dyDescent="0.2">
      <c r="A21" s="685" t="s">
        <v>345</v>
      </c>
      <c r="B21" s="651" t="s">
        <v>319</v>
      </c>
      <c r="C21" s="347" t="s">
        <v>971</v>
      </c>
      <c r="D21" s="683"/>
      <c r="E21" s="683"/>
      <c r="F21" s="683"/>
      <c r="G21" s="683"/>
      <c r="H21" s="683"/>
      <c r="I21" s="683"/>
      <c r="J21" s="683"/>
      <c r="K21" s="683"/>
      <c r="L21" s="683"/>
      <c r="M21" s="683"/>
    </row>
    <row r="22" spans="1:13" x14ac:dyDescent="0.2">
      <c r="A22" s="685" t="s">
        <v>345</v>
      </c>
      <c r="B22" s="651" t="s">
        <v>320</v>
      </c>
      <c r="C22" s="347" t="s">
        <v>971</v>
      </c>
      <c r="D22" s="683"/>
      <c r="E22" s="683"/>
      <c r="F22" s="683"/>
      <c r="G22" s="683"/>
      <c r="H22" s="683"/>
      <c r="I22" s="683"/>
      <c r="J22" s="683"/>
      <c r="K22" s="683"/>
      <c r="L22" s="683"/>
      <c r="M22" s="683"/>
    </row>
    <row r="23" spans="1:13" x14ac:dyDescent="0.2">
      <c r="A23" s="685" t="s">
        <v>345</v>
      </c>
      <c r="B23" s="651" t="s">
        <v>321</v>
      </c>
      <c r="C23" s="89"/>
      <c r="D23" s="683"/>
      <c r="E23" s="683"/>
      <c r="F23" s="683"/>
      <c r="G23" s="683"/>
      <c r="H23" s="683"/>
      <c r="I23" s="683"/>
      <c r="J23" s="683"/>
      <c r="K23" s="683"/>
      <c r="L23" s="683"/>
      <c r="M23" s="683"/>
    </row>
    <row r="24" spans="1:13" x14ac:dyDescent="0.2">
      <c r="A24" s="685" t="s">
        <v>345</v>
      </c>
      <c r="B24" s="669" t="s">
        <v>605</v>
      </c>
      <c r="C24" s="89"/>
      <c r="D24" s="683"/>
      <c r="E24" s="683"/>
      <c r="F24" s="683"/>
      <c r="G24" s="683"/>
      <c r="H24" s="683"/>
      <c r="I24" s="683"/>
      <c r="J24" s="683"/>
      <c r="K24" s="683"/>
      <c r="L24" s="683"/>
      <c r="M24" s="683"/>
    </row>
    <row r="25" spans="1:13" x14ac:dyDescent="0.2">
      <c r="A25" s="685" t="s">
        <v>345</v>
      </c>
      <c r="B25" s="651" t="s">
        <v>322</v>
      </c>
      <c r="C25" s="347" t="s">
        <v>971</v>
      </c>
      <c r="D25" s="683"/>
      <c r="E25" s="683"/>
      <c r="F25" s="683"/>
      <c r="G25" s="683"/>
      <c r="H25" s="683"/>
      <c r="I25" s="683"/>
      <c r="J25" s="683"/>
      <c r="K25" s="683"/>
      <c r="L25" s="683"/>
      <c r="M25" s="683"/>
    </row>
    <row r="26" spans="1:13" x14ac:dyDescent="0.2">
      <c r="A26" s="685" t="s">
        <v>345</v>
      </c>
      <c r="B26" s="651" t="s">
        <v>323</v>
      </c>
      <c r="C26" s="347" t="s">
        <v>971</v>
      </c>
      <c r="D26" s="683"/>
      <c r="E26" s="683"/>
      <c r="F26" s="683"/>
      <c r="G26" s="683"/>
      <c r="H26" s="683"/>
      <c r="I26" s="683"/>
      <c r="J26" s="683"/>
      <c r="K26" s="683"/>
      <c r="L26" s="683"/>
      <c r="M26" s="683"/>
    </row>
    <row r="27" spans="1:13" x14ac:dyDescent="0.2">
      <c r="A27" s="685" t="s">
        <v>345</v>
      </c>
      <c r="B27" s="651" t="s">
        <v>324</v>
      </c>
      <c r="C27" s="89"/>
      <c r="D27" s="683"/>
      <c r="E27" s="683"/>
      <c r="F27" s="683"/>
      <c r="G27" s="683"/>
      <c r="H27" s="683"/>
      <c r="I27" s="683"/>
      <c r="J27" s="683"/>
      <c r="K27" s="683"/>
      <c r="L27" s="683"/>
      <c r="M27" s="683"/>
    </row>
    <row r="28" spans="1:13" x14ac:dyDescent="0.2">
      <c r="A28" s="685" t="s">
        <v>345</v>
      </c>
      <c r="B28" s="651" t="s">
        <v>325</v>
      </c>
      <c r="C28" s="89"/>
      <c r="D28" s="683"/>
      <c r="E28" s="683"/>
      <c r="F28" s="683"/>
      <c r="G28" s="683"/>
      <c r="H28" s="683"/>
      <c r="I28" s="683"/>
      <c r="J28" s="683"/>
      <c r="K28" s="683"/>
      <c r="L28" s="683"/>
      <c r="M28" s="683"/>
    </row>
    <row r="29" spans="1:13" x14ac:dyDescent="0.2">
      <c r="A29" s="685" t="s">
        <v>345</v>
      </c>
      <c r="B29" s="651" t="s">
        <v>326</v>
      </c>
      <c r="C29" s="347" t="s">
        <v>971</v>
      </c>
      <c r="D29" s="683"/>
      <c r="E29" s="683"/>
      <c r="F29" s="683"/>
      <c r="G29" s="683"/>
      <c r="H29" s="683"/>
      <c r="I29" s="683"/>
      <c r="J29" s="683"/>
      <c r="K29" s="683"/>
      <c r="L29" s="683"/>
      <c r="M29" s="683"/>
    </row>
    <row r="30" spans="1:13" x14ac:dyDescent="0.2">
      <c r="A30" s="685" t="s">
        <v>345</v>
      </c>
      <c r="B30" s="651" t="s">
        <v>327</v>
      </c>
      <c r="C30" s="347" t="s">
        <v>971</v>
      </c>
      <c r="D30" s="683"/>
      <c r="E30" s="683"/>
      <c r="F30" s="683"/>
      <c r="G30" s="683"/>
      <c r="H30" s="683"/>
      <c r="I30" s="683"/>
      <c r="J30" s="683"/>
      <c r="K30" s="683"/>
      <c r="L30" s="683"/>
      <c r="M30" s="683"/>
    </row>
    <row r="31" spans="1:13" x14ac:dyDescent="0.2">
      <c r="A31" s="685" t="s">
        <v>345</v>
      </c>
      <c r="B31" s="651" t="s">
        <v>328</v>
      </c>
      <c r="C31" s="347" t="s">
        <v>971</v>
      </c>
      <c r="D31" s="683"/>
      <c r="E31" s="683"/>
      <c r="F31" s="683"/>
      <c r="G31" s="683"/>
      <c r="H31" s="683"/>
      <c r="I31" s="683"/>
      <c r="J31" s="683"/>
      <c r="K31" s="683"/>
      <c r="L31" s="683"/>
      <c r="M31" s="683"/>
    </row>
    <row r="32" spans="1:13" x14ac:dyDescent="0.2">
      <c r="A32" s="685" t="s">
        <v>345</v>
      </c>
      <c r="B32" s="651" t="s">
        <v>329</v>
      </c>
      <c r="C32" s="347" t="s">
        <v>971</v>
      </c>
      <c r="D32" s="683"/>
      <c r="E32" s="683"/>
      <c r="F32" s="683"/>
      <c r="G32" s="683"/>
      <c r="H32" s="683"/>
      <c r="I32" s="683"/>
      <c r="J32" s="683"/>
      <c r="K32" s="683"/>
      <c r="L32" s="683"/>
      <c r="M32" s="683"/>
    </row>
    <row r="33" spans="1:13" x14ac:dyDescent="0.2">
      <c r="A33" s="685" t="s">
        <v>345</v>
      </c>
      <c r="B33" s="651" t="s">
        <v>330</v>
      </c>
      <c r="C33" s="347" t="s">
        <v>971</v>
      </c>
      <c r="D33" s="683"/>
      <c r="E33" s="683"/>
      <c r="F33" s="683"/>
      <c r="G33" s="683"/>
      <c r="H33" s="683"/>
      <c r="I33" s="683"/>
      <c r="J33" s="683"/>
      <c r="K33" s="683"/>
      <c r="L33" s="683"/>
      <c r="M33" s="683"/>
    </row>
    <row r="34" spans="1:13" x14ac:dyDescent="0.2">
      <c r="A34" s="685" t="s">
        <v>345</v>
      </c>
      <c r="B34" s="651" t="s">
        <v>331</v>
      </c>
      <c r="C34" s="347"/>
      <c r="D34" s="683"/>
      <c r="E34" s="683"/>
      <c r="F34" s="683"/>
      <c r="G34" s="683"/>
      <c r="H34" s="683"/>
      <c r="I34" s="683"/>
      <c r="J34" s="683"/>
      <c r="K34" s="683"/>
      <c r="L34" s="683"/>
      <c r="M34" s="683"/>
    </row>
    <row r="35" spans="1:13" x14ac:dyDescent="0.2">
      <c r="A35" s="685" t="s">
        <v>345</v>
      </c>
      <c r="B35" s="651" t="s">
        <v>332</v>
      </c>
      <c r="C35" s="347"/>
      <c r="D35" s="683"/>
      <c r="E35" s="683"/>
      <c r="F35" s="683"/>
      <c r="G35" s="683"/>
      <c r="H35" s="683"/>
      <c r="I35" s="683"/>
      <c r="J35" s="683"/>
      <c r="K35" s="683"/>
      <c r="L35" s="683"/>
      <c r="M35" s="683"/>
    </row>
    <row r="36" spans="1:13" x14ac:dyDescent="0.2">
      <c r="A36" s="670"/>
      <c r="B36" s="683"/>
      <c r="C36" s="683"/>
      <c r="D36" s="683"/>
      <c r="E36" s="683"/>
      <c r="F36" s="683"/>
      <c r="G36" s="683"/>
      <c r="H36" s="683"/>
      <c r="I36" s="683"/>
      <c r="J36" s="683"/>
      <c r="K36" s="683"/>
      <c r="L36" s="683"/>
      <c r="M36" s="683"/>
    </row>
    <row r="37" spans="1:13" ht="12.75" customHeight="1" x14ac:dyDescent="0.2">
      <c r="A37" s="685" t="s">
        <v>344</v>
      </c>
      <c r="B37" s="861" t="s">
        <v>763</v>
      </c>
      <c r="C37" s="841"/>
      <c r="D37" s="841"/>
      <c r="E37" s="862"/>
      <c r="F37" s="863"/>
      <c r="G37" s="193"/>
      <c r="H37" s="683"/>
      <c r="I37" s="683"/>
      <c r="J37" s="683"/>
      <c r="K37" s="683"/>
      <c r="L37" s="683"/>
      <c r="M37" s="683"/>
    </row>
    <row r="38" spans="1:13" s="121" customFormat="1" ht="25.5" customHeight="1" x14ac:dyDescent="0.2">
      <c r="A38" s="685" t="s">
        <v>344</v>
      </c>
      <c r="B38" s="122"/>
      <c r="C38" s="860" t="s">
        <v>612</v>
      </c>
      <c r="D38" s="860"/>
      <c r="E38" s="123" t="s">
        <v>614</v>
      </c>
      <c r="F38" s="864" t="s">
        <v>613</v>
      </c>
      <c r="G38" s="865"/>
      <c r="H38" s="124"/>
    </row>
    <row r="39" spans="1:13" ht="12.75" customHeight="1" x14ac:dyDescent="0.2">
      <c r="A39" s="685" t="s">
        <v>344</v>
      </c>
      <c r="B39" s="78" t="s">
        <v>609</v>
      </c>
      <c r="C39" s="856"/>
      <c r="D39" s="857"/>
      <c r="E39" s="348" t="s">
        <v>971</v>
      </c>
      <c r="F39" s="858" t="s">
        <v>1048</v>
      </c>
      <c r="G39" s="859"/>
      <c r="H39" s="666"/>
      <c r="I39" s="683"/>
      <c r="J39" s="683"/>
      <c r="K39" s="683"/>
      <c r="L39" s="683"/>
      <c r="M39" s="683"/>
    </row>
    <row r="40" spans="1:13" x14ac:dyDescent="0.2">
      <c r="A40" s="685" t="s">
        <v>344</v>
      </c>
      <c r="B40" s="78" t="s">
        <v>610</v>
      </c>
      <c r="C40" s="856"/>
      <c r="D40" s="857"/>
      <c r="E40" s="348"/>
      <c r="F40" s="858"/>
      <c r="G40" s="859"/>
      <c r="H40" s="666"/>
      <c r="I40" s="683"/>
      <c r="J40" s="683"/>
      <c r="K40" s="683"/>
      <c r="L40" s="683"/>
      <c r="M40" s="683"/>
    </row>
    <row r="41" spans="1:13" ht="12.75" customHeight="1" x14ac:dyDescent="0.2">
      <c r="A41" s="685" t="s">
        <v>344</v>
      </c>
      <c r="B41" s="78" t="s">
        <v>611</v>
      </c>
      <c r="C41" s="856"/>
      <c r="D41" s="857"/>
      <c r="E41" s="348" t="s">
        <v>971</v>
      </c>
      <c r="F41" s="858" t="s">
        <v>1049</v>
      </c>
      <c r="G41" s="859"/>
      <c r="H41" s="666"/>
      <c r="I41" s="683"/>
      <c r="J41" s="683"/>
      <c r="K41" s="683"/>
      <c r="L41" s="683"/>
      <c r="M41" s="683"/>
    </row>
    <row r="42" spans="1:13" x14ac:dyDescent="0.2">
      <c r="A42" s="670"/>
      <c r="B42" s="683"/>
      <c r="C42" s="683"/>
      <c r="D42" s="683"/>
      <c r="E42" s="683"/>
      <c r="F42" s="683"/>
      <c r="G42" s="683"/>
      <c r="H42" s="683"/>
      <c r="I42" s="683"/>
      <c r="J42" s="683"/>
      <c r="K42" s="683"/>
      <c r="L42" s="683"/>
      <c r="M42" s="683"/>
    </row>
    <row r="43" spans="1:13" ht="26.25" customHeight="1" x14ac:dyDescent="0.2">
      <c r="A43" s="685" t="s">
        <v>343</v>
      </c>
      <c r="B43" s="853" t="s">
        <v>564</v>
      </c>
      <c r="C43" s="713"/>
      <c r="D43" s="713"/>
      <c r="E43" s="713"/>
      <c r="F43" s="713"/>
      <c r="G43" s="683"/>
      <c r="H43" s="683"/>
      <c r="I43" s="683"/>
      <c r="J43" s="683"/>
      <c r="K43" s="683"/>
      <c r="L43" s="683"/>
      <c r="M43" s="683"/>
    </row>
    <row r="44" spans="1:13" x14ac:dyDescent="0.2">
      <c r="A44" s="685" t="s">
        <v>343</v>
      </c>
      <c r="B44" s="651" t="s">
        <v>333</v>
      </c>
      <c r="C44" s="347"/>
      <c r="D44" s="683"/>
      <c r="E44" s="683"/>
      <c r="F44" s="683"/>
      <c r="G44" s="683"/>
      <c r="H44" s="683"/>
      <c r="I44" s="683"/>
      <c r="J44" s="683"/>
      <c r="K44" s="683"/>
      <c r="L44" s="683"/>
      <c r="M44" s="683"/>
    </row>
    <row r="45" spans="1:13" x14ac:dyDescent="0.2">
      <c r="A45" s="685" t="s">
        <v>343</v>
      </c>
      <c r="B45" s="651" t="s">
        <v>334</v>
      </c>
      <c r="C45" s="89"/>
      <c r="D45" s="683"/>
      <c r="E45" s="683"/>
      <c r="F45" s="683"/>
      <c r="G45" s="683"/>
      <c r="H45" s="683"/>
      <c r="I45" s="683"/>
      <c r="J45" s="683"/>
      <c r="K45" s="683"/>
      <c r="L45" s="683"/>
      <c r="M45" s="683"/>
    </row>
    <row r="46" spans="1:13" x14ac:dyDescent="0.2">
      <c r="A46" s="685" t="s">
        <v>343</v>
      </c>
      <c r="B46" s="651" t="s">
        <v>335</v>
      </c>
      <c r="C46" s="89"/>
      <c r="D46" s="683"/>
      <c r="E46" s="683"/>
      <c r="F46" s="683"/>
      <c r="G46" s="683"/>
      <c r="H46" s="683"/>
      <c r="I46" s="683"/>
      <c r="J46" s="683"/>
      <c r="K46" s="683"/>
      <c r="L46" s="683"/>
      <c r="M46" s="683"/>
    </row>
    <row r="47" spans="1:13" ht="25.5" x14ac:dyDescent="0.2">
      <c r="A47" s="685" t="s">
        <v>343</v>
      </c>
      <c r="B47" s="651" t="s">
        <v>336</v>
      </c>
      <c r="C47" s="347" t="s">
        <v>971</v>
      </c>
      <c r="D47" s="683"/>
      <c r="E47" s="683"/>
      <c r="F47" s="683"/>
      <c r="G47" s="683"/>
      <c r="H47" s="683"/>
      <c r="I47" s="683"/>
      <c r="J47" s="683"/>
      <c r="K47" s="683"/>
      <c r="L47" s="683"/>
      <c r="M47" s="683"/>
    </row>
    <row r="48" spans="1:13" x14ac:dyDescent="0.2">
      <c r="A48" s="685" t="s">
        <v>343</v>
      </c>
      <c r="B48" s="651" t="s">
        <v>337</v>
      </c>
      <c r="C48" s="347" t="s">
        <v>971</v>
      </c>
      <c r="D48" s="683"/>
      <c r="E48" s="683"/>
      <c r="F48" s="683"/>
      <c r="G48" s="683"/>
      <c r="H48" s="683"/>
      <c r="I48" s="683"/>
      <c r="J48" s="683"/>
      <c r="K48" s="683"/>
      <c r="L48" s="683"/>
      <c r="M48" s="683"/>
    </row>
    <row r="49" spans="1:13" ht="27.75" customHeight="1" x14ac:dyDescent="0.2">
      <c r="A49" s="685" t="s">
        <v>343</v>
      </c>
      <c r="B49" s="651" t="s">
        <v>338</v>
      </c>
      <c r="C49" s="347" t="s">
        <v>971</v>
      </c>
      <c r="D49" s="683"/>
      <c r="E49" s="683"/>
      <c r="F49" s="683"/>
      <c r="G49" s="683"/>
      <c r="H49" s="683"/>
      <c r="I49" s="683"/>
      <c r="J49" s="683"/>
      <c r="K49" s="683"/>
      <c r="L49" s="683"/>
      <c r="M49" s="683"/>
    </row>
    <row r="50" spans="1:13" ht="24.75" customHeight="1" x14ac:dyDescent="0.2">
      <c r="A50" s="685" t="s">
        <v>343</v>
      </c>
      <c r="B50" s="651" t="s">
        <v>339</v>
      </c>
      <c r="C50" s="89"/>
      <c r="D50" s="683"/>
      <c r="E50" s="683"/>
      <c r="F50" s="683"/>
      <c r="G50" s="683"/>
      <c r="H50" s="683"/>
      <c r="I50" s="683"/>
      <c r="J50" s="683"/>
      <c r="K50" s="683"/>
      <c r="L50" s="683"/>
      <c r="M50" s="683"/>
    </row>
    <row r="51" spans="1:13" x14ac:dyDescent="0.2">
      <c r="A51" s="685" t="s">
        <v>343</v>
      </c>
      <c r="B51" s="651" t="s">
        <v>340</v>
      </c>
      <c r="C51" s="89"/>
      <c r="D51" s="683"/>
      <c r="E51" s="683"/>
      <c r="F51" s="683"/>
      <c r="G51" s="683"/>
      <c r="H51" s="683"/>
      <c r="I51" s="683"/>
      <c r="J51" s="683"/>
      <c r="K51" s="683"/>
      <c r="L51" s="683"/>
      <c r="M51" s="683"/>
    </row>
    <row r="52" spans="1:13" x14ac:dyDescent="0.2">
      <c r="A52" s="685" t="s">
        <v>343</v>
      </c>
      <c r="B52" s="651" t="s">
        <v>341</v>
      </c>
      <c r="C52" s="89"/>
      <c r="D52" s="683"/>
      <c r="E52" s="683"/>
      <c r="F52" s="683"/>
      <c r="G52" s="683"/>
      <c r="H52" s="683"/>
      <c r="I52" s="683"/>
      <c r="J52" s="683"/>
      <c r="K52" s="683"/>
      <c r="L52" s="683"/>
      <c r="M52" s="683"/>
    </row>
    <row r="53" spans="1:13" x14ac:dyDescent="0.2">
      <c r="A53" s="685" t="s">
        <v>343</v>
      </c>
      <c r="B53" s="669" t="s">
        <v>165</v>
      </c>
      <c r="C53" s="89"/>
      <c r="D53" s="683"/>
      <c r="E53" s="683"/>
      <c r="F53" s="683"/>
      <c r="G53" s="683"/>
      <c r="H53" s="683"/>
      <c r="I53" s="683"/>
      <c r="J53" s="683"/>
      <c r="K53" s="683"/>
      <c r="L53" s="683"/>
      <c r="M53" s="683"/>
    </row>
    <row r="54" spans="1:13" x14ac:dyDescent="0.2">
      <c r="A54" s="685" t="s">
        <v>343</v>
      </c>
      <c r="B54" s="286" t="s">
        <v>166</v>
      </c>
      <c r="C54" s="89"/>
      <c r="D54" s="683"/>
      <c r="E54" s="683"/>
      <c r="F54" s="683"/>
      <c r="G54" s="683"/>
      <c r="H54" s="683"/>
      <c r="I54" s="683"/>
      <c r="J54" s="683"/>
      <c r="K54" s="683"/>
      <c r="L54" s="683"/>
      <c r="M54" s="683"/>
    </row>
    <row r="55" spans="1:13" ht="15.75" customHeight="1" x14ac:dyDescent="0.2">
      <c r="A55" s="685" t="s">
        <v>343</v>
      </c>
      <c r="B55" s="677" t="s">
        <v>342</v>
      </c>
      <c r="C55" s="89"/>
      <c r="D55" s="29"/>
      <c r="E55" s="683"/>
      <c r="F55" s="683"/>
      <c r="G55" s="683"/>
      <c r="H55" s="683"/>
      <c r="I55" s="683"/>
      <c r="J55" s="683"/>
      <c r="K55" s="683"/>
      <c r="L55" s="683"/>
      <c r="M55" s="683"/>
    </row>
    <row r="56" spans="1:13" x14ac:dyDescent="0.2">
      <c r="A56" s="685"/>
      <c r="B56" s="855"/>
      <c r="C56" s="819"/>
      <c r="D56" s="683"/>
      <c r="E56" s="683"/>
      <c r="F56" s="683"/>
      <c r="G56" s="683"/>
      <c r="H56" s="683"/>
      <c r="I56" s="683"/>
      <c r="J56" s="683"/>
      <c r="K56" s="683"/>
      <c r="L56" s="683"/>
      <c r="M56" s="683"/>
    </row>
  </sheetData>
  <mergeCells count="23">
    <mergeCell ref="B8:D8"/>
    <mergeCell ref="A1:F1"/>
    <mergeCell ref="B4:D4"/>
    <mergeCell ref="B5:D5"/>
    <mergeCell ref="B7:D7"/>
    <mergeCell ref="B6:D6"/>
    <mergeCell ref="B3:F3"/>
    <mergeCell ref="B14:F14"/>
    <mergeCell ref="B43:F43"/>
    <mergeCell ref="B56:C56"/>
    <mergeCell ref="B9:D9"/>
    <mergeCell ref="B10:D10"/>
    <mergeCell ref="B11:D11"/>
    <mergeCell ref="B12:D12"/>
    <mergeCell ref="C39:D39"/>
    <mergeCell ref="C40:D40"/>
    <mergeCell ref="C41:D41"/>
    <mergeCell ref="F39:G39"/>
    <mergeCell ref="F40:G40"/>
    <mergeCell ref="F41:G41"/>
    <mergeCell ref="C38:D38"/>
    <mergeCell ref="B37:F37"/>
    <mergeCell ref="F38:G38"/>
  </mergeCells>
  <phoneticPr fontId="0" type="noConversion"/>
  <hyperlinks>
    <hyperlink ref="J1" location="'F CAS'!A1" display="CAS                                            "/>
    <hyperlink ref="K1" location="'F CAPS'!A1" display="CAPS                                         "/>
    <hyperlink ref="H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56"/>
  <sheetViews>
    <sheetView workbookViewId="0">
      <selection sqref="A1:E1"/>
    </sheetView>
  </sheetViews>
  <sheetFormatPr defaultRowHeight="12.75" x14ac:dyDescent="0.2"/>
  <cols>
    <col min="1" max="1" width="3.85546875" style="1" customWidth="1"/>
    <col min="2" max="2" width="29.28515625" customWidth="1"/>
    <col min="3" max="5" width="18.7109375" customWidth="1"/>
  </cols>
  <sheetData>
    <row r="1" spans="1:10" ht="34.5" thickBot="1" x14ac:dyDescent="0.25">
      <c r="A1" s="711" t="s">
        <v>1019</v>
      </c>
      <c r="B1" s="711"/>
      <c r="C1" s="711"/>
      <c r="D1" s="711"/>
      <c r="E1" s="711"/>
      <c r="F1" s="343" t="s">
        <v>1043</v>
      </c>
      <c r="G1" s="334" t="s">
        <v>1026</v>
      </c>
      <c r="H1" s="340" t="s">
        <v>1028</v>
      </c>
      <c r="I1" s="336" t="s">
        <v>1010</v>
      </c>
      <c r="J1" s="344" t="s">
        <v>1044</v>
      </c>
    </row>
    <row r="2" spans="1:10" ht="18" x14ac:dyDescent="0.2">
      <c r="A2" s="287"/>
      <c r="B2" s="287"/>
      <c r="C2" s="287"/>
      <c r="D2" s="287"/>
      <c r="E2" s="287"/>
    </row>
    <row r="3" spans="1:10" s="240" customFormat="1" x14ac:dyDescent="0.2">
      <c r="A3" s="224" t="s">
        <v>743</v>
      </c>
      <c r="B3" s="296" t="s">
        <v>157</v>
      </c>
      <c r="C3" s="296"/>
      <c r="D3" s="296"/>
      <c r="E3" s="296"/>
    </row>
    <row r="4" spans="1:10" x14ac:dyDescent="0.2">
      <c r="A4" s="670"/>
      <c r="B4" s="683"/>
      <c r="C4" s="683"/>
      <c r="D4" s="683"/>
      <c r="E4" s="683"/>
    </row>
    <row r="5" spans="1:10" ht="27.75" customHeight="1" x14ac:dyDescent="0.2">
      <c r="A5" s="670"/>
      <c r="B5" s="853" t="s">
        <v>1074</v>
      </c>
      <c r="C5" s="853"/>
      <c r="D5" s="853"/>
      <c r="E5" s="853"/>
    </row>
    <row r="6" spans="1:10" s="193" customFormat="1" x14ac:dyDescent="0.2">
      <c r="A6" s="672"/>
      <c r="B6" s="660"/>
      <c r="C6" s="660"/>
      <c r="D6" s="660"/>
      <c r="E6" s="660"/>
    </row>
    <row r="7" spans="1:10" s="193" customFormat="1" ht="38.25" customHeight="1" x14ac:dyDescent="0.2">
      <c r="A7" s="394" t="s">
        <v>971</v>
      </c>
      <c r="B7" s="886" t="s">
        <v>1075</v>
      </c>
      <c r="C7" s="811"/>
      <c r="D7" s="811"/>
      <c r="E7" s="811"/>
    </row>
    <row r="8" spans="1:10" s="193" customFormat="1" x14ac:dyDescent="0.2">
      <c r="A8" s="672"/>
      <c r="B8" s="703">
        <v>42064</v>
      </c>
      <c r="C8" s="660"/>
      <c r="D8" s="665"/>
      <c r="E8" s="198"/>
    </row>
    <row r="9" spans="1:10" x14ac:dyDescent="0.2">
      <c r="A9" s="685"/>
      <c r="B9" s="685"/>
      <c r="C9" s="685"/>
      <c r="D9" s="685"/>
      <c r="E9" s="685"/>
    </row>
    <row r="10" spans="1:10" s="299" customFormat="1" ht="117" customHeight="1" x14ac:dyDescent="0.2">
      <c r="A10" s="374" t="s">
        <v>578</v>
      </c>
      <c r="B10" s="877" t="s">
        <v>1076</v>
      </c>
      <c r="C10" s="878"/>
      <c r="D10" s="878"/>
      <c r="E10" s="878"/>
    </row>
    <row r="11" spans="1:10" s="299" customFormat="1" x14ac:dyDescent="0.2">
      <c r="A11" s="374"/>
      <c r="C11" s="395"/>
      <c r="D11" s="374"/>
      <c r="E11" s="374"/>
    </row>
    <row r="12" spans="1:10" s="299" customFormat="1" x14ac:dyDescent="0.2">
      <c r="A12" s="374" t="s">
        <v>578</v>
      </c>
      <c r="B12" s="396"/>
      <c r="C12" s="397" t="s">
        <v>565</v>
      </c>
      <c r="D12" s="397" t="s">
        <v>256</v>
      </c>
    </row>
    <row r="13" spans="1:10" s="299" customFormat="1" ht="25.5" x14ac:dyDescent="0.2">
      <c r="A13" s="374" t="s">
        <v>578</v>
      </c>
      <c r="B13" s="398" t="s">
        <v>474</v>
      </c>
      <c r="C13" s="399"/>
      <c r="D13" s="399"/>
    </row>
    <row r="14" spans="1:10" s="299" customFormat="1" ht="38.25" x14ac:dyDescent="0.2">
      <c r="A14" s="374" t="s">
        <v>578</v>
      </c>
      <c r="B14" s="398" t="s">
        <v>475</v>
      </c>
      <c r="C14" s="399"/>
      <c r="D14" s="399"/>
    </row>
    <row r="15" spans="1:10" s="299" customFormat="1" ht="25.5" x14ac:dyDescent="0.2">
      <c r="A15" s="374" t="s">
        <v>578</v>
      </c>
      <c r="B15" s="398" t="s">
        <v>476</v>
      </c>
      <c r="C15" s="399"/>
      <c r="D15" s="399"/>
    </row>
    <row r="16" spans="1:10" s="299" customFormat="1" ht="25.5" x14ac:dyDescent="0.2">
      <c r="A16" s="374" t="s">
        <v>578</v>
      </c>
      <c r="B16" s="398" t="s">
        <v>477</v>
      </c>
      <c r="C16" s="399"/>
      <c r="D16" s="399"/>
    </row>
    <row r="17" spans="1:5" s="299" customFormat="1" ht="25.5" x14ac:dyDescent="0.2">
      <c r="A17" s="374" t="s">
        <v>578</v>
      </c>
      <c r="B17" s="398" t="s">
        <v>478</v>
      </c>
      <c r="C17" s="399"/>
      <c r="D17" s="399"/>
    </row>
    <row r="18" spans="1:5" s="299" customFormat="1" x14ac:dyDescent="0.2">
      <c r="A18" s="374"/>
      <c r="B18" s="400"/>
      <c r="C18" s="401"/>
      <c r="D18" s="402"/>
    </row>
    <row r="19" spans="1:5" s="299" customFormat="1" x14ac:dyDescent="0.2">
      <c r="A19" s="374" t="s">
        <v>578</v>
      </c>
      <c r="B19" s="398" t="s">
        <v>285</v>
      </c>
      <c r="C19" s="399"/>
      <c r="D19" s="399"/>
    </row>
    <row r="20" spans="1:5" s="299" customFormat="1" x14ac:dyDescent="0.2">
      <c r="A20" s="374"/>
      <c r="B20" s="400"/>
      <c r="C20" s="401"/>
      <c r="D20" s="402"/>
    </row>
    <row r="21" spans="1:5" s="299" customFormat="1" ht="25.5" x14ac:dyDescent="0.2">
      <c r="A21" s="374" t="s">
        <v>578</v>
      </c>
      <c r="B21" s="398" t="s">
        <v>286</v>
      </c>
      <c r="C21" s="399"/>
      <c r="D21" s="399"/>
    </row>
    <row r="22" spans="1:5" s="299" customFormat="1" ht="25.5" x14ac:dyDescent="0.2">
      <c r="A22" s="374" t="s">
        <v>578</v>
      </c>
      <c r="B22" s="398" t="s">
        <v>287</v>
      </c>
      <c r="C22" s="399"/>
      <c r="D22" s="399"/>
    </row>
    <row r="23" spans="1:5" s="299" customFormat="1" ht="25.5" x14ac:dyDescent="0.2">
      <c r="A23" s="374" t="s">
        <v>578</v>
      </c>
      <c r="B23" s="398" t="s">
        <v>288</v>
      </c>
      <c r="C23" s="399"/>
      <c r="D23" s="399"/>
    </row>
    <row r="24" spans="1:5" s="299" customFormat="1" x14ac:dyDescent="0.2">
      <c r="A24" s="392"/>
    </row>
    <row r="25" spans="1:5" s="299" customFormat="1" ht="38.25" customHeight="1" x14ac:dyDescent="0.2">
      <c r="A25" s="374" t="s">
        <v>578</v>
      </c>
      <c r="B25" s="879" t="s">
        <v>289</v>
      </c>
      <c r="C25" s="880"/>
      <c r="D25" s="403"/>
    </row>
    <row r="26" spans="1:5" s="299" customFormat="1" x14ac:dyDescent="0.2">
      <c r="A26" s="374"/>
      <c r="B26" s="393"/>
      <c r="C26" s="393"/>
      <c r="D26" s="404"/>
    </row>
    <row r="27" spans="1:5" s="299" customFormat="1" x14ac:dyDescent="0.2">
      <c r="A27" s="374" t="s">
        <v>578</v>
      </c>
      <c r="B27" s="881" t="s">
        <v>290</v>
      </c>
      <c r="C27" s="882"/>
      <c r="D27" s="882"/>
      <c r="E27" s="883"/>
    </row>
    <row r="28" spans="1:5" s="299" customFormat="1" x14ac:dyDescent="0.2">
      <c r="A28" s="374"/>
      <c r="B28" s="884"/>
      <c r="C28" s="869"/>
      <c r="D28" s="869"/>
      <c r="E28" s="885"/>
    </row>
    <row r="29" spans="1:5" s="299" customFormat="1" x14ac:dyDescent="0.2">
      <c r="A29" s="392"/>
    </row>
    <row r="30" spans="1:5" s="299" customFormat="1" x14ac:dyDescent="0.2">
      <c r="A30" s="374" t="s">
        <v>291</v>
      </c>
      <c r="B30" s="872"/>
      <c r="C30" s="873"/>
      <c r="D30" s="405" t="s">
        <v>567</v>
      </c>
      <c r="E30" s="405" t="s">
        <v>568</v>
      </c>
    </row>
    <row r="31" spans="1:5" s="299" customFormat="1" ht="25.5" customHeight="1" x14ac:dyDescent="0.2">
      <c r="A31" s="374" t="s">
        <v>291</v>
      </c>
      <c r="B31" s="871" t="s">
        <v>566</v>
      </c>
      <c r="C31" s="871"/>
      <c r="D31" s="406"/>
      <c r="E31" s="406"/>
    </row>
    <row r="32" spans="1:5" s="299" customFormat="1" x14ac:dyDescent="0.2">
      <c r="A32" s="392"/>
    </row>
    <row r="33" spans="1:5" s="299" customFormat="1" x14ac:dyDescent="0.2">
      <c r="A33" s="374" t="s">
        <v>292</v>
      </c>
      <c r="B33" s="872"/>
      <c r="C33" s="873"/>
      <c r="D33" s="405" t="s">
        <v>507</v>
      </c>
      <c r="E33" s="405" t="s">
        <v>508</v>
      </c>
    </row>
    <row r="34" spans="1:5" s="299" customFormat="1" ht="27.75" customHeight="1" x14ac:dyDescent="0.2">
      <c r="A34" s="374" t="s">
        <v>292</v>
      </c>
      <c r="B34" s="871" t="s">
        <v>295</v>
      </c>
      <c r="C34" s="871"/>
      <c r="D34" s="407"/>
      <c r="E34" s="407"/>
    </row>
    <row r="35" spans="1:5" s="299" customFormat="1" x14ac:dyDescent="0.2">
      <c r="A35" s="392"/>
    </row>
    <row r="36" spans="1:5" s="299" customFormat="1" x14ac:dyDescent="0.2">
      <c r="A36" s="374" t="s">
        <v>293</v>
      </c>
      <c r="D36" s="405" t="s">
        <v>507</v>
      </c>
      <c r="E36" s="405" t="s">
        <v>508</v>
      </c>
    </row>
    <row r="37" spans="1:5" s="299" customFormat="1" ht="28.5" customHeight="1" x14ac:dyDescent="0.2">
      <c r="A37" s="374" t="s">
        <v>293</v>
      </c>
      <c r="B37" s="874" t="s">
        <v>158</v>
      </c>
      <c r="C37" s="875"/>
      <c r="D37" s="407"/>
      <c r="E37" s="407"/>
    </row>
    <row r="38" spans="1:5" s="299" customFormat="1" ht="28.5" customHeight="1" x14ac:dyDescent="0.2">
      <c r="A38" s="374" t="s">
        <v>293</v>
      </c>
      <c r="B38" s="874"/>
      <c r="C38" s="875"/>
      <c r="D38" s="408" t="s">
        <v>160</v>
      </c>
      <c r="E38" s="408"/>
    </row>
    <row r="39" spans="1:5" s="299" customFormat="1" ht="28.5" customHeight="1" x14ac:dyDescent="0.2">
      <c r="A39" s="374" t="s">
        <v>293</v>
      </c>
      <c r="B39" s="874" t="s">
        <v>159</v>
      </c>
      <c r="C39" s="875"/>
      <c r="D39" s="409"/>
      <c r="E39" s="408"/>
    </row>
    <row r="40" spans="1:5" s="299" customFormat="1" x14ac:dyDescent="0.2">
      <c r="A40" s="392"/>
      <c r="B40" s="876"/>
      <c r="C40" s="876"/>
      <c r="D40" s="876"/>
      <c r="E40" s="876"/>
    </row>
    <row r="41" spans="1:5" s="299" customFormat="1" ht="19.5" customHeight="1" x14ac:dyDescent="0.2">
      <c r="A41" s="374" t="s">
        <v>294</v>
      </c>
      <c r="B41" s="869" t="s">
        <v>569</v>
      </c>
      <c r="C41" s="869"/>
      <c r="D41" s="869"/>
      <c r="E41" s="869"/>
    </row>
    <row r="42" spans="1:5" s="299" customFormat="1" ht="25.5" x14ac:dyDescent="0.2">
      <c r="A42" s="374" t="s">
        <v>294</v>
      </c>
      <c r="B42" s="396"/>
      <c r="C42" s="410" t="s">
        <v>570</v>
      </c>
      <c r="D42" s="410" t="s">
        <v>571</v>
      </c>
      <c r="E42" s="410" t="s">
        <v>572</v>
      </c>
    </row>
    <row r="43" spans="1:5" s="299" customFormat="1" x14ac:dyDescent="0.2">
      <c r="A43" s="374" t="s">
        <v>294</v>
      </c>
      <c r="B43" s="411" t="s">
        <v>573</v>
      </c>
      <c r="C43" s="403"/>
      <c r="D43" s="403"/>
      <c r="E43" s="403"/>
    </row>
    <row r="44" spans="1:5" s="299" customFormat="1" x14ac:dyDescent="0.2">
      <c r="A44" s="374" t="s">
        <v>294</v>
      </c>
      <c r="B44" s="411" t="s">
        <v>574</v>
      </c>
      <c r="C44" s="412"/>
      <c r="D44" s="412"/>
      <c r="E44" s="403"/>
    </row>
    <row r="45" spans="1:5" s="299" customFormat="1" x14ac:dyDescent="0.2">
      <c r="A45" s="374" t="s">
        <v>294</v>
      </c>
      <c r="B45" s="411" t="s">
        <v>575</v>
      </c>
      <c r="C45" s="412"/>
      <c r="D45" s="403"/>
      <c r="E45" s="403"/>
    </row>
    <row r="46" spans="1:5" s="299" customFormat="1" ht="51" x14ac:dyDescent="0.2">
      <c r="A46" s="374" t="s">
        <v>294</v>
      </c>
      <c r="B46" s="413" t="s">
        <v>606</v>
      </c>
      <c r="C46" s="412"/>
      <c r="D46" s="412"/>
      <c r="E46" s="403"/>
    </row>
    <row r="47" spans="1:5" s="299" customFormat="1" x14ac:dyDescent="0.2">
      <c r="A47" s="374" t="s">
        <v>294</v>
      </c>
      <c r="B47" s="411" t="s">
        <v>576</v>
      </c>
      <c r="C47" s="403"/>
      <c r="D47" s="403"/>
      <c r="E47" s="403"/>
    </row>
    <row r="48" spans="1:5" s="299" customFormat="1" x14ac:dyDescent="0.2">
      <c r="A48" s="374" t="s">
        <v>294</v>
      </c>
      <c r="B48" s="411" t="s">
        <v>577</v>
      </c>
      <c r="C48" s="403"/>
      <c r="D48" s="403"/>
      <c r="E48" s="403"/>
    </row>
    <row r="49" spans="1:3" s="299" customFormat="1" x14ac:dyDescent="0.2">
      <c r="A49" s="392"/>
    </row>
    <row r="50" spans="1:3" s="299" customFormat="1" x14ac:dyDescent="0.2">
      <c r="A50" s="392"/>
    </row>
    <row r="51" spans="1:3" s="299" customFormat="1" ht="12.75" customHeight="1" x14ac:dyDescent="0.2">
      <c r="A51" s="374" t="s">
        <v>405</v>
      </c>
      <c r="B51" s="870" t="s">
        <v>679</v>
      </c>
      <c r="C51" s="870"/>
    </row>
    <row r="52" spans="1:3" s="299" customFormat="1" ht="25.5" x14ac:dyDescent="0.2">
      <c r="A52" s="374" t="s">
        <v>405</v>
      </c>
      <c r="B52" s="398" t="s">
        <v>857</v>
      </c>
      <c r="C52" s="414"/>
    </row>
    <row r="53" spans="1:3" s="299" customFormat="1" ht="25.5" x14ac:dyDescent="0.2">
      <c r="A53" s="374" t="s">
        <v>405</v>
      </c>
      <c r="B53" s="398" t="s">
        <v>860</v>
      </c>
      <c r="C53" s="414"/>
    </row>
    <row r="54" spans="1:3" s="299" customFormat="1" ht="25.5" x14ac:dyDescent="0.2">
      <c r="A54" s="374" t="s">
        <v>405</v>
      </c>
      <c r="B54" s="398" t="s">
        <v>476</v>
      </c>
      <c r="C54" s="414"/>
    </row>
    <row r="55" spans="1:3" s="299" customFormat="1" ht="25.5" x14ac:dyDescent="0.2">
      <c r="A55" s="374" t="s">
        <v>405</v>
      </c>
      <c r="B55" s="398" t="s">
        <v>859</v>
      </c>
      <c r="C55" s="414"/>
    </row>
    <row r="56" spans="1:3" s="299" customFormat="1" ht="25.5" x14ac:dyDescent="0.2">
      <c r="A56" s="374" t="s">
        <v>405</v>
      </c>
      <c r="B56" s="398" t="s">
        <v>858</v>
      </c>
      <c r="C56" s="414"/>
    </row>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hyperlinks>
    <hyperlink ref="I1" location="'G CAS'!A1" display="CAS                                            "/>
    <hyperlink ref="G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K158"/>
  <sheetViews>
    <sheetView topLeftCell="A121" workbookViewId="0">
      <selection activeCell="E90" sqref="E90"/>
    </sheetView>
  </sheetViews>
  <sheetFormatPr defaultRowHeight="12.75" x14ac:dyDescent="0.2"/>
  <cols>
    <col min="1" max="1" width="4.7109375" style="1" customWidth="1"/>
    <col min="2" max="2" width="2.5703125" customWidth="1"/>
    <col min="3" max="3" width="41" customWidth="1"/>
    <col min="4" max="6" width="14.28515625" customWidth="1"/>
  </cols>
  <sheetData>
    <row r="1" spans="1:11" ht="34.5" thickBot="1" x14ac:dyDescent="0.25">
      <c r="A1" s="912" t="s">
        <v>1020</v>
      </c>
      <c r="B1" s="912"/>
      <c r="C1" s="912"/>
      <c r="D1" s="912"/>
      <c r="E1" s="912"/>
      <c r="F1" s="912"/>
      <c r="G1" s="343" t="s">
        <v>1043</v>
      </c>
      <c r="H1" s="334" t="s">
        <v>1026</v>
      </c>
      <c r="I1" s="340" t="s">
        <v>1028</v>
      </c>
      <c r="J1" s="336" t="s">
        <v>1010</v>
      </c>
      <c r="K1" s="344" t="s">
        <v>1044</v>
      </c>
    </row>
    <row r="2" spans="1:11" x14ac:dyDescent="0.2">
      <c r="A2" s="691"/>
      <c r="B2" s="701"/>
      <c r="C2" s="701"/>
      <c r="D2" s="701"/>
      <c r="E2" s="701"/>
      <c r="F2" s="701"/>
    </row>
    <row r="3" spans="1:11" ht="15.75" x14ac:dyDescent="0.2">
      <c r="A3" s="691"/>
      <c r="B3" s="843" t="s">
        <v>406</v>
      </c>
      <c r="C3" s="779"/>
      <c r="D3" s="779"/>
      <c r="E3" s="701"/>
      <c r="F3" s="701"/>
    </row>
    <row r="4" spans="1:11" ht="116.25" customHeight="1" x14ac:dyDescent="0.2">
      <c r="A4" s="700"/>
      <c r="B4" s="773" t="s">
        <v>1099</v>
      </c>
      <c r="C4" s="713"/>
      <c r="D4" s="713"/>
      <c r="E4" s="713"/>
      <c r="F4" s="713"/>
    </row>
    <row r="5" spans="1:11" x14ac:dyDescent="0.2">
      <c r="A5" s="700"/>
      <c r="B5" s="690"/>
      <c r="C5" s="688"/>
      <c r="D5" s="688"/>
      <c r="E5" s="688"/>
      <c r="F5" s="688"/>
    </row>
    <row r="6" spans="1:11" ht="25.5" x14ac:dyDescent="0.2">
      <c r="A6" s="700" t="s">
        <v>361</v>
      </c>
      <c r="B6" s="917"/>
      <c r="C6" s="918"/>
      <c r="D6" s="918"/>
      <c r="E6" s="416" t="s">
        <v>1088</v>
      </c>
      <c r="F6" s="123" t="s">
        <v>1100</v>
      </c>
    </row>
    <row r="7" spans="1:11" ht="27" customHeight="1" x14ac:dyDescent="0.2">
      <c r="A7" s="700" t="s">
        <v>361</v>
      </c>
      <c r="B7" s="777" t="s">
        <v>219</v>
      </c>
      <c r="C7" s="751"/>
      <c r="D7" s="751"/>
      <c r="E7" s="425" t="s">
        <v>971</v>
      </c>
      <c r="F7" s="425"/>
    </row>
    <row r="8" spans="1:11" x14ac:dyDescent="0.2">
      <c r="A8" s="700"/>
      <c r="B8" s="199"/>
      <c r="C8" s="692"/>
      <c r="D8" s="692"/>
      <c r="E8" s="200"/>
      <c r="F8" s="200"/>
    </row>
    <row r="9" spans="1:11" ht="12.75" customHeight="1" x14ac:dyDescent="0.2">
      <c r="A9" s="700" t="s">
        <v>363</v>
      </c>
      <c r="B9" s="811" t="s">
        <v>202</v>
      </c>
      <c r="C9" s="811"/>
      <c r="D9" s="811"/>
      <c r="E9" s="811"/>
      <c r="F9" s="811"/>
    </row>
    <row r="10" spans="1:11" x14ac:dyDescent="0.2">
      <c r="A10" s="700" t="s">
        <v>363</v>
      </c>
      <c r="B10" s="916" t="s">
        <v>203</v>
      </c>
      <c r="C10" s="916"/>
      <c r="D10" s="347" t="s">
        <v>1047</v>
      </c>
      <c r="E10" s="701"/>
      <c r="F10" s="701"/>
    </row>
    <row r="11" spans="1:11" x14ac:dyDescent="0.2">
      <c r="A11" s="700" t="s">
        <v>363</v>
      </c>
      <c r="B11" s="763" t="s">
        <v>204</v>
      </c>
      <c r="C11" s="763"/>
      <c r="D11" s="89"/>
      <c r="E11" s="701"/>
      <c r="F11" s="701"/>
    </row>
    <row r="12" spans="1:11" x14ac:dyDescent="0.2">
      <c r="A12" s="700" t="s">
        <v>363</v>
      </c>
      <c r="B12" s="763" t="s">
        <v>205</v>
      </c>
      <c r="C12" s="763"/>
      <c r="D12" s="89"/>
      <c r="E12" s="701"/>
      <c r="F12" s="701"/>
    </row>
    <row r="13" spans="1:11" x14ac:dyDescent="0.2">
      <c r="A13" s="691"/>
      <c r="B13" s="701"/>
      <c r="C13" s="701"/>
      <c r="D13" s="701"/>
      <c r="E13" s="701"/>
      <c r="F13" s="701"/>
    </row>
    <row r="14" spans="1:11" ht="59.25" x14ac:dyDescent="0.2">
      <c r="A14" s="700" t="s">
        <v>361</v>
      </c>
      <c r="B14" s="913"/>
      <c r="C14" s="914"/>
      <c r="D14" s="915"/>
      <c r="E14" s="699" t="s">
        <v>411</v>
      </c>
      <c r="F14" s="699" t="s">
        <v>412</v>
      </c>
    </row>
    <row r="15" spans="1:11" ht="15" x14ac:dyDescent="0.25">
      <c r="A15" s="700" t="s">
        <v>361</v>
      </c>
      <c r="B15" s="909" t="s">
        <v>407</v>
      </c>
      <c r="C15" s="910"/>
      <c r="D15" s="910"/>
      <c r="E15" s="910"/>
      <c r="F15" s="911"/>
    </row>
    <row r="16" spans="1:11" ht="12.75" customHeight="1" x14ac:dyDescent="0.2">
      <c r="A16" s="700" t="s">
        <v>361</v>
      </c>
      <c r="B16" s="788" t="s">
        <v>408</v>
      </c>
      <c r="C16" s="724"/>
      <c r="D16" s="725"/>
      <c r="E16" s="132">
        <f>'H CAS'!E16</f>
        <v>3055544</v>
      </c>
      <c r="F16" s="132">
        <f>'H CAS'!F16</f>
        <v>45949</v>
      </c>
    </row>
    <row r="17" spans="1:6" ht="26.25" customHeight="1" x14ac:dyDescent="0.2">
      <c r="A17" s="700" t="s">
        <v>361</v>
      </c>
      <c r="B17" s="788" t="s">
        <v>479</v>
      </c>
      <c r="C17" s="724"/>
      <c r="D17" s="725"/>
      <c r="E17" s="132">
        <f>'H CAS'!E17</f>
        <v>3256117</v>
      </c>
      <c r="F17" s="132">
        <f>'H CAS'!F17</f>
        <v>0</v>
      </c>
    </row>
    <row r="18" spans="1:6" ht="40.5" customHeight="1" x14ac:dyDescent="0.2">
      <c r="A18" s="700" t="s">
        <v>361</v>
      </c>
      <c r="B18" s="903" t="s">
        <v>802</v>
      </c>
      <c r="C18" s="904"/>
      <c r="D18" s="905"/>
      <c r="E18" s="132">
        <f>'H CAS'!E18</f>
        <v>24393268.93</v>
      </c>
      <c r="F18" s="132">
        <f>'H CAS'!F18</f>
        <v>7073153</v>
      </c>
    </row>
    <row r="19" spans="1:6" ht="27.75" customHeight="1" x14ac:dyDescent="0.2">
      <c r="A19" s="700" t="s">
        <v>361</v>
      </c>
      <c r="B19" s="788" t="s">
        <v>220</v>
      </c>
      <c r="C19" s="724"/>
      <c r="D19" s="725"/>
      <c r="E19" s="132">
        <f>'H CAS'!E19</f>
        <v>672649.98</v>
      </c>
      <c r="F19" s="132">
        <f>'H CAS'!F19</f>
        <v>236782.55</v>
      </c>
    </row>
    <row r="20" spans="1:6" ht="12.75" customHeight="1" x14ac:dyDescent="0.2">
      <c r="A20" s="700" t="s">
        <v>361</v>
      </c>
      <c r="B20" s="906" t="s">
        <v>525</v>
      </c>
      <c r="C20" s="907"/>
      <c r="D20" s="908"/>
      <c r="E20" s="133">
        <f>SUM(E16:E19)</f>
        <v>31377579.91</v>
      </c>
      <c r="F20" s="133">
        <f>SUM(F16:F19)</f>
        <v>7355884.5499999998</v>
      </c>
    </row>
    <row r="21" spans="1:6" ht="15" x14ac:dyDescent="0.25">
      <c r="A21" s="700" t="s">
        <v>361</v>
      </c>
      <c r="B21" s="909" t="s">
        <v>526</v>
      </c>
      <c r="C21" s="910"/>
      <c r="D21" s="910"/>
      <c r="E21" s="910"/>
      <c r="F21" s="911"/>
    </row>
    <row r="22" spans="1:6" ht="12.75" customHeight="1" x14ac:dyDescent="0.2">
      <c r="A22" s="700" t="s">
        <v>361</v>
      </c>
      <c r="B22" s="788" t="s">
        <v>527</v>
      </c>
      <c r="C22" s="724"/>
      <c r="D22" s="725"/>
      <c r="E22" s="134">
        <f>'H CAS'!E22</f>
        <v>12526254</v>
      </c>
      <c r="F22" s="134">
        <f>'H CAS'!F22</f>
        <v>6189111</v>
      </c>
    </row>
    <row r="23" spans="1:6" ht="12.75" customHeight="1" x14ac:dyDescent="0.2">
      <c r="A23" s="700" t="s">
        <v>361</v>
      </c>
      <c r="B23" s="788" t="s">
        <v>861</v>
      </c>
      <c r="C23" s="724"/>
      <c r="D23" s="725"/>
      <c r="E23" s="134">
        <f>'H CAS'!E23</f>
        <v>600000</v>
      </c>
      <c r="F23" s="696"/>
    </row>
    <row r="24" spans="1:6" ht="25.5" customHeight="1" x14ac:dyDescent="0.2">
      <c r="A24" s="700" t="s">
        <v>361</v>
      </c>
      <c r="B24" s="788" t="s">
        <v>480</v>
      </c>
      <c r="C24" s="724"/>
      <c r="D24" s="725"/>
      <c r="E24" s="134">
        <f>'H CAS'!E24</f>
        <v>1590279</v>
      </c>
      <c r="F24" s="135">
        <f>'H CAS'!F24</f>
        <v>776615</v>
      </c>
    </row>
    <row r="25" spans="1:6" ht="12.75" customHeight="1" x14ac:dyDescent="0.2">
      <c r="A25" s="700" t="s">
        <v>361</v>
      </c>
      <c r="B25" s="906" t="s">
        <v>528</v>
      </c>
      <c r="C25" s="907"/>
      <c r="D25" s="908"/>
      <c r="E25" s="133">
        <f>SUM(E22:E24)</f>
        <v>14716533</v>
      </c>
      <c r="F25" s="133">
        <f>SUM(F22,F24)</f>
        <v>6965726</v>
      </c>
    </row>
    <row r="26" spans="1:6" ht="15" x14ac:dyDescent="0.25">
      <c r="A26" s="700" t="s">
        <v>361</v>
      </c>
      <c r="B26" s="909" t="s">
        <v>352</v>
      </c>
      <c r="C26" s="910"/>
      <c r="D26" s="910"/>
      <c r="E26" s="910"/>
      <c r="F26" s="911"/>
    </row>
    <row r="27" spans="1:6" ht="12.75" customHeight="1" x14ac:dyDescent="0.2">
      <c r="A27" s="700" t="s">
        <v>361</v>
      </c>
      <c r="B27" s="729" t="s">
        <v>529</v>
      </c>
      <c r="C27" s="761"/>
      <c r="D27" s="762"/>
      <c r="E27" s="134">
        <f>'H CAS'!E27</f>
        <v>1752379</v>
      </c>
      <c r="F27" s="134">
        <f>'H CAS'!F27</f>
        <v>2612372</v>
      </c>
    </row>
    <row r="28" spans="1:6" ht="38.25" customHeight="1" x14ac:dyDescent="0.2">
      <c r="A28" s="700" t="s">
        <v>361</v>
      </c>
      <c r="B28" s="729" t="s">
        <v>481</v>
      </c>
      <c r="C28" s="761"/>
      <c r="D28" s="762"/>
      <c r="E28" s="134">
        <f>'H CAS'!E28</f>
        <v>1239718</v>
      </c>
      <c r="F28" s="134">
        <f>'H CAS'!F28</f>
        <v>857015</v>
      </c>
    </row>
    <row r="29" spans="1:6" ht="12.75" customHeight="1" x14ac:dyDescent="0.2">
      <c r="A29" s="700" t="s">
        <v>361</v>
      </c>
      <c r="B29" s="729" t="s">
        <v>530</v>
      </c>
      <c r="C29" s="761"/>
      <c r="D29" s="762"/>
      <c r="E29" s="134">
        <f>'H CAS'!E29</f>
        <v>0</v>
      </c>
      <c r="F29" s="134">
        <f>'H CAS'!F29</f>
        <v>0</v>
      </c>
    </row>
    <row r="30" spans="1:6" x14ac:dyDescent="0.2">
      <c r="A30" s="691"/>
      <c r="B30" s="701"/>
      <c r="C30" s="701"/>
      <c r="D30" s="701"/>
      <c r="E30" s="701"/>
      <c r="F30" s="701"/>
    </row>
    <row r="31" spans="1:6" ht="87" customHeight="1" x14ac:dyDescent="0.2">
      <c r="A31" s="700" t="s">
        <v>362</v>
      </c>
      <c r="B31" s="853" t="s">
        <v>167</v>
      </c>
      <c r="C31" s="811"/>
      <c r="D31" s="811"/>
      <c r="E31" s="811"/>
      <c r="F31" s="811"/>
    </row>
    <row r="32" spans="1:6" ht="36" x14ac:dyDescent="0.2">
      <c r="A32" s="700" t="s">
        <v>362</v>
      </c>
      <c r="B32" s="146"/>
      <c r="C32" s="147"/>
      <c r="D32" s="30" t="s">
        <v>531</v>
      </c>
      <c r="E32" s="30" t="s">
        <v>532</v>
      </c>
      <c r="F32" s="30" t="s">
        <v>533</v>
      </c>
    </row>
    <row r="33" spans="1:6" ht="36" x14ac:dyDescent="0.2">
      <c r="A33" s="700" t="s">
        <v>362</v>
      </c>
      <c r="B33" s="136" t="s">
        <v>534</v>
      </c>
      <c r="C33" s="137" t="s">
        <v>1101</v>
      </c>
      <c r="D33" s="138">
        <f>'H CAS'!D33</f>
        <v>602</v>
      </c>
      <c r="E33" s="138">
        <f>'H CAS'!E33</f>
        <v>2428</v>
      </c>
      <c r="F33" s="138">
        <f>'H CAS'!F33</f>
        <v>64</v>
      </c>
    </row>
    <row r="34" spans="1:6" ht="24.75" customHeight="1" x14ac:dyDescent="0.2">
      <c r="A34" s="700" t="s">
        <v>362</v>
      </c>
      <c r="B34" s="136" t="s">
        <v>537</v>
      </c>
      <c r="C34" s="137" t="s">
        <v>482</v>
      </c>
      <c r="D34" s="138">
        <f>'H CAS'!D34</f>
        <v>556</v>
      </c>
      <c r="E34" s="138">
        <f>'H CAS'!E34</f>
        <v>2150</v>
      </c>
      <c r="F34" s="138">
        <f>'H CAS'!F34</f>
        <v>45</v>
      </c>
    </row>
    <row r="35" spans="1:6" ht="24" x14ac:dyDescent="0.2">
      <c r="A35" s="700" t="s">
        <v>362</v>
      </c>
      <c r="B35" s="136" t="s">
        <v>538</v>
      </c>
      <c r="C35" s="137" t="s">
        <v>539</v>
      </c>
      <c r="D35" s="138">
        <f>'H CAS'!D35</f>
        <v>456</v>
      </c>
      <c r="E35" s="138">
        <f>'H CAS'!E35</f>
        <v>1798</v>
      </c>
      <c r="F35" s="138">
        <f>'H CAS'!F35</f>
        <v>36</v>
      </c>
    </row>
    <row r="36" spans="1:6" ht="24" x14ac:dyDescent="0.2">
      <c r="A36" s="700" t="s">
        <v>362</v>
      </c>
      <c r="B36" s="136" t="s">
        <v>540</v>
      </c>
      <c r="C36" s="137" t="s">
        <v>483</v>
      </c>
      <c r="D36" s="138">
        <f>'H CAS'!D36</f>
        <v>456</v>
      </c>
      <c r="E36" s="138">
        <f>'H CAS'!E36</f>
        <v>1796</v>
      </c>
      <c r="F36" s="138">
        <f>'H CAS'!F36</f>
        <v>35</v>
      </c>
    </row>
    <row r="37" spans="1:6" ht="24" x14ac:dyDescent="0.2">
      <c r="A37" s="700" t="s">
        <v>362</v>
      </c>
      <c r="B37" s="136" t="s">
        <v>541</v>
      </c>
      <c r="C37" s="137" t="s">
        <v>261</v>
      </c>
      <c r="D37" s="138">
        <f>'H CAS'!D37</f>
        <v>456</v>
      </c>
      <c r="E37" s="138">
        <f>'H CAS'!E37</f>
        <v>1791</v>
      </c>
      <c r="F37" s="138">
        <f>'H CAS'!F37</f>
        <v>30</v>
      </c>
    </row>
    <row r="38" spans="1:6" ht="24" x14ac:dyDescent="0.2">
      <c r="A38" s="700" t="s">
        <v>362</v>
      </c>
      <c r="B38" s="136" t="s">
        <v>542</v>
      </c>
      <c r="C38" s="137" t="s">
        <v>262</v>
      </c>
      <c r="D38" s="138">
        <f>'H CAS'!D38</f>
        <v>392</v>
      </c>
      <c r="E38" s="138">
        <f>'H CAS'!E38</f>
        <v>1547</v>
      </c>
      <c r="F38" s="138">
        <f>'H CAS'!F38</f>
        <v>31</v>
      </c>
    </row>
    <row r="39" spans="1:6" ht="24" x14ac:dyDescent="0.2">
      <c r="A39" s="700" t="s">
        <v>362</v>
      </c>
      <c r="B39" s="136" t="s">
        <v>543</v>
      </c>
      <c r="C39" s="137" t="s">
        <v>263</v>
      </c>
      <c r="D39" s="138">
        <f>'H CAS'!D39</f>
        <v>58</v>
      </c>
      <c r="E39" s="138">
        <f>'H CAS'!E39</f>
        <v>203</v>
      </c>
      <c r="F39" s="138">
        <f>'H CAS'!F39</f>
        <v>3</v>
      </c>
    </row>
    <row r="40" spans="1:6" ht="36" x14ac:dyDescent="0.2">
      <c r="A40" s="700" t="s">
        <v>362</v>
      </c>
      <c r="B40" s="136" t="s">
        <v>544</v>
      </c>
      <c r="C40" s="137" t="s">
        <v>556</v>
      </c>
      <c r="D40" s="138">
        <f>'H CAS'!D40</f>
        <v>80</v>
      </c>
      <c r="E40" s="138">
        <f>'H CAS'!E40</f>
        <v>311</v>
      </c>
      <c r="F40" s="138">
        <f>'H CAS'!F40</f>
        <v>5</v>
      </c>
    </row>
    <row r="41" spans="1:6" ht="72" x14ac:dyDescent="0.2">
      <c r="A41" s="700" t="s">
        <v>362</v>
      </c>
      <c r="B41" s="136" t="s">
        <v>545</v>
      </c>
      <c r="C41" s="137" t="s">
        <v>264</v>
      </c>
      <c r="D41" s="139">
        <f>'H CAS'!D41</f>
        <v>0.80273968210283464</v>
      </c>
      <c r="E41" s="139">
        <f>'H CAS'!E41</f>
        <v>0.7759505700710092</v>
      </c>
      <c r="F41" s="139">
        <f>'H CAS'!F41</f>
        <v>0.57614319681899862</v>
      </c>
    </row>
    <row r="42" spans="1:6" ht="48" x14ac:dyDescent="0.2">
      <c r="A42" s="700" t="s">
        <v>362</v>
      </c>
      <c r="B42" s="136" t="s">
        <v>546</v>
      </c>
      <c r="C42" s="137" t="s">
        <v>917</v>
      </c>
      <c r="D42" s="140">
        <f>'H CAS'!D42</f>
        <v>25904.565021929822</v>
      </c>
      <c r="E42" s="140">
        <f>'H CAS'!E42</f>
        <v>24292.238814031178</v>
      </c>
      <c r="F42" s="140">
        <f>'H CAS'!F42</f>
        <v>16090.8</v>
      </c>
    </row>
    <row r="43" spans="1:6" ht="24" x14ac:dyDescent="0.2">
      <c r="A43" s="700" t="s">
        <v>362</v>
      </c>
      <c r="B43" s="141" t="s">
        <v>547</v>
      </c>
      <c r="C43" s="142" t="s">
        <v>265</v>
      </c>
      <c r="D43" s="140">
        <f>'H CAS'!D43</f>
        <v>19826.948793859647</v>
      </c>
      <c r="E43" s="140">
        <f>'H CAS'!E43</f>
        <v>18217.304807370183</v>
      </c>
      <c r="F43" s="140">
        <f>'H CAS'!F43</f>
        <v>13318.4</v>
      </c>
    </row>
    <row r="44" spans="1:6" ht="36.75" customHeight="1" x14ac:dyDescent="0.2">
      <c r="A44" s="700" t="s">
        <v>362</v>
      </c>
      <c r="B44" s="136" t="s">
        <v>548</v>
      </c>
      <c r="C44" s="137" t="s">
        <v>918</v>
      </c>
      <c r="D44" s="140">
        <f>'H CAS'!D44</f>
        <v>5509.7015306122448</v>
      </c>
      <c r="E44" s="140">
        <f>'H CAS'!E44</f>
        <v>5788.2430510665808</v>
      </c>
      <c r="F44" s="140">
        <f>'H CAS'!F44</f>
        <v>4474.1612903225805</v>
      </c>
    </row>
    <row r="45" spans="1:6" ht="48" x14ac:dyDescent="0.2">
      <c r="A45" s="700" t="s">
        <v>362</v>
      </c>
      <c r="B45" s="136" t="s">
        <v>549</v>
      </c>
      <c r="C45" s="137" t="s">
        <v>266</v>
      </c>
      <c r="D45" s="140">
        <f>'H CAS'!D45</f>
        <v>4039.6556122448978</v>
      </c>
      <c r="E45" s="140">
        <f>'H CAS'!E45</f>
        <v>4368.4266321913383</v>
      </c>
      <c r="F45" s="140">
        <f>'H CAS'!F45</f>
        <v>3313.3870967741937</v>
      </c>
    </row>
    <row r="46" spans="1:6" x14ac:dyDescent="0.2">
      <c r="A46" s="691"/>
      <c r="B46" s="701"/>
      <c r="C46" s="701"/>
      <c r="D46" s="701"/>
      <c r="E46" s="701"/>
      <c r="F46" s="701"/>
    </row>
    <row r="47" spans="1:6" ht="75" customHeight="1" x14ac:dyDescent="0.2">
      <c r="A47" s="700" t="s">
        <v>555</v>
      </c>
      <c r="B47" s="920" t="s">
        <v>803</v>
      </c>
      <c r="C47" s="867"/>
      <c r="D47" s="867"/>
      <c r="E47" s="867"/>
      <c r="F47" s="867"/>
    </row>
    <row r="48" spans="1:6" ht="36" x14ac:dyDescent="0.2">
      <c r="A48" s="700" t="s">
        <v>555</v>
      </c>
      <c r="B48" s="146"/>
      <c r="C48" s="147"/>
      <c r="D48" s="30" t="s">
        <v>531</v>
      </c>
      <c r="E48" s="30" t="s">
        <v>550</v>
      </c>
      <c r="F48" s="30" t="s">
        <v>551</v>
      </c>
    </row>
    <row r="49" spans="1:6" ht="49.5" customHeight="1" x14ac:dyDescent="0.2">
      <c r="A49" s="700" t="s">
        <v>555</v>
      </c>
      <c r="B49" s="136" t="s">
        <v>552</v>
      </c>
      <c r="C49" s="137" t="s">
        <v>267</v>
      </c>
      <c r="D49" s="138">
        <f>'H CAS'!D49</f>
        <v>146</v>
      </c>
      <c r="E49" s="138">
        <f>'H CAS'!E49</f>
        <v>616</v>
      </c>
      <c r="F49" s="138">
        <f>'H CAS'!F49</f>
        <v>10</v>
      </c>
    </row>
    <row r="50" spans="1:6" ht="36" x14ac:dyDescent="0.2">
      <c r="A50" s="700" t="s">
        <v>555</v>
      </c>
      <c r="B50" s="136" t="s">
        <v>553</v>
      </c>
      <c r="C50" s="137" t="s">
        <v>436</v>
      </c>
      <c r="D50" s="143">
        <f>'H CAS'!D50</f>
        <v>10702.394178082192</v>
      </c>
      <c r="E50" s="143">
        <f>'H CAS'!E50</f>
        <v>10497.489529220778</v>
      </c>
      <c r="F50" s="143">
        <f>'H CAS'!F50</f>
        <v>3741</v>
      </c>
    </row>
    <row r="51" spans="1:6" ht="36" x14ac:dyDescent="0.2">
      <c r="A51" s="700" t="s">
        <v>555</v>
      </c>
      <c r="B51" s="136" t="s">
        <v>554</v>
      </c>
      <c r="C51" s="137" t="s">
        <v>437</v>
      </c>
      <c r="D51" s="138">
        <f>'H CAS'!D51</f>
        <v>0</v>
      </c>
      <c r="E51" s="138">
        <f>'H CAS'!E51</f>
        <v>0</v>
      </c>
      <c r="F51" s="138">
        <f>'H CAS'!F51</f>
        <v>0</v>
      </c>
    </row>
    <row r="52" spans="1:6" ht="36" x14ac:dyDescent="0.2">
      <c r="A52" s="700" t="s">
        <v>555</v>
      </c>
      <c r="B52" s="136" t="s">
        <v>201</v>
      </c>
      <c r="C52" s="137" t="s">
        <v>438</v>
      </c>
      <c r="D52" s="143">
        <f>'H CAS'!D52</f>
        <v>0</v>
      </c>
      <c r="E52" s="143">
        <f>'H CAS'!E52</f>
        <v>0</v>
      </c>
      <c r="F52" s="143">
        <f>'H CAS'!F52</f>
        <v>0</v>
      </c>
    </row>
    <row r="53" spans="1:6" x14ac:dyDescent="0.2">
      <c r="A53" s="701"/>
      <c r="B53" s="701"/>
      <c r="C53" s="701"/>
      <c r="D53" s="701"/>
      <c r="E53" s="701"/>
      <c r="F53" s="701"/>
    </row>
    <row r="54" spans="1:6" x14ac:dyDescent="0.2">
      <c r="A54" s="700" t="s">
        <v>363</v>
      </c>
      <c r="B54" s="211" t="s">
        <v>150</v>
      </c>
      <c r="C54" s="212"/>
      <c r="D54" s="213"/>
      <c r="E54" s="213"/>
      <c r="F54" s="213"/>
    </row>
    <row r="55" spans="1:6" x14ac:dyDescent="0.2">
      <c r="A55" s="700"/>
      <c r="B55" s="211"/>
      <c r="C55" s="211"/>
      <c r="D55" s="213"/>
      <c r="E55" s="213"/>
      <c r="F55" s="213"/>
    </row>
    <row r="56" spans="1:6" ht="27" customHeight="1" x14ac:dyDescent="0.2">
      <c r="A56" s="700"/>
      <c r="B56" s="211"/>
      <c r="C56" s="889" t="s">
        <v>413</v>
      </c>
      <c r="D56" s="890"/>
      <c r="E56" s="890"/>
      <c r="F56" s="890"/>
    </row>
    <row r="57" spans="1:6" ht="114.75" x14ac:dyDescent="0.2">
      <c r="A57" s="700"/>
      <c r="B57" s="211"/>
      <c r="C57" s="477" t="s">
        <v>1102</v>
      </c>
      <c r="D57" s="213"/>
      <c r="E57" s="213"/>
      <c r="F57" s="213"/>
    </row>
    <row r="58" spans="1:6" ht="38.25" x14ac:dyDescent="0.2">
      <c r="A58" s="700"/>
      <c r="B58" s="211"/>
      <c r="C58" s="695" t="s">
        <v>804</v>
      </c>
      <c r="D58" s="213"/>
      <c r="E58" s="213"/>
      <c r="F58" s="213"/>
    </row>
    <row r="59" spans="1:6" x14ac:dyDescent="0.2">
      <c r="A59" s="691"/>
      <c r="B59" s="687"/>
      <c r="C59" s="687"/>
      <c r="D59" s="687"/>
      <c r="E59" s="687"/>
      <c r="F59" s="687"/>
    </row>
    <row r="60" spans="1:6" ht="66" customHeight="1" x14ac:dyDescent="0.2">
      <c r="A60" s="700" t="s">
        <v>364</v>
      </c>
      <c r="B60" s="919" t="s">
        <v>805</v>
      </c>
      <c r="C60" s="919"/>
      <c r="D60" s="919"/>
      <c r="E60" s="919"/>
      <c r="F60" s="148">
        <f>'H CAS'!F60</f>
        <v>0.79653679653679654</v>
      </c>
    </row>
    <row r="61" spans="1:6" ht="63" customHeight="1" x14ac:dyDescent="0.2">
      <c r="A61" s="700" t="s">
        <v>806</v>
      </c>
      <c r="B61" s="891" t="s">
        <v>808</v>
      </c>
      <c r="C61" s="891"/>
      <c r="D61" s="891"/>
      <c r="E61" s="892"/>
      <c r="F61" s="148">
        <f>'H CAS'!F61</f>
        <v>0.7857142857142857</v>
      </c>
    </row>
    <row r="62" spans="1:6" ht="30" customHeight="1" x14ac:dyDescent="0.2">
      <c r="A62" s="700" t="s">
        <v>365</v>
      </c>
      <c r="B62" s="919" t="s">
        <v>152</v>
      </c>
      <c r="C62" s="919"/>
      <c r="D62" s="919"/>
      <c r="E62" s="919"/>
      <c r="F62" s="149">
        <f>'H CAS'!F62</f>
        <v>33684.695652173912</v>
      </c>
    </row>
    <row r="63" spans="1:6" ht="64.5" customHeight="1" x14ac:dyDescent="0.2">
      <c r="A63" s="700" t="s">
        <v>807</v>
      </c>
      <c r="B63" s="893" t="s">
        <v>153</v>
      </c>
      <c r="C63" s="893"/>
      <c r="D63" s="893"/>
      <c r="E63" s="894"/>
      <c r="F63" s="149">
        <f>'H CAS'!F63</f>
        <v>23773.625344352618</v>
      </c>
    </row>
    <row r="64" spans="1:6" x14ac:dyDescent="0.2">
      <c r="A64" s="700"/>
      <c r="B64" s="689"/>
      <c r="C64" s="689"/>
      <c r="D64" s="689"/>
      <c r="E64" s="689"/>
      <c r="F64" s="701"/>
    </row>
    <row r="65" spans="1:6" ht="27.75" customHeight="1" x14ac:dyDescent="0.2">
      <c r="A65" s="691"/>
      <c r="B65" s="921" t="s">
        <v>901</v>
      </c>
      <c r="C65" s="713"/>
      <c r="D65" s="713"/>
      <c r="E65" s="713"/>
      <c r="F65" s="713"/>
    </row>
    <row r="66" spans="1:6" ht="15.75" x14ac:dyDescent="0.2">
      <c r="A66" s="691"/>
      <c r="B66" s="698"/>
      <c r="C66" s="688"/>
      <c r="D66" s="688"/>
      <c r="E66" s="688"/>
      <c r="F66" s="688"/>
    </row>
    <row r="67" spans="1:6" ht="26.25" customHeight="1" x14ac:dyDescent="0.2">
      <c r="A67" s="700" t="s">
        <v>366</v>
      </c>
      <c r="B67" s="811" t="s">
        <v>151</v>
      </c>
      <c r="C67" s="811"/>
      <c r="D67" s="811"/>
      <c r="E67" s="811"/>
      <c r="F67" s="811"/>
    </row>
    <row r="68" spans="1:6" x14ac:dyDescent="0.2">
      <c r="A68" s="700" t="s">
        <v>366</v>
      </c>
      <c r="B68" s="763" t="s">
        <v>439</v>
      </c>
      <c r="C68" s="763"/>
      <c r="D68" s="763"/>
      <c r="E68" s="347" t="s">
        <v>971</v>
      </c>
      <c r="F68" s="701"/>
    </row>
    <row r="69" spans="1:6" x14ac:dyDescent="0.2">
      <c r="A69" s="700" t="s">
        <v>366</v>
      </c>
      <c r="B69" s="763" t="s">
        <v>440</v>
      </c>
      <c r="C69" s="763"/>
      <c r="D69" s="763"/>
      <c r="E69" s="347" t="s">
        <v>971</v>
      </c>
      <c r="F69" s="701"/>
    </row>
    <row r="70" spans="1:6" x14ac:dyDescent="0.2">
      <c r="A70" s="700" t="s">
        <v>366</v>
      </c>
      <c r="B70" s="763" t="s">
        <v>441</v>
      </c>
      <c r="C70" s="763"/>
      <c r="D70" s="763"/>
      <c r="E70" s="89"/>
      <c r="F70" s="701"/>
    </row>
    <row r="71" spans="1:6" x14ac:dyDescent="0.2">
      <c r="A71" s="691"/>
      <c r="B71" s="701"/>
      <c r="C71" s="701"/>
      <c r="D71" s="701"/>
      <c r="E71" s="701"/>
      <c r="F71" s="701"/>
    </row>
    <row r="72" spans="1:6" ht="40.5" customHeight="1" x14ac:dyDescent="0.2">
      <c r="A72" s="700" t="s">
        <v>366</v>
      </c>
      <c r="B72" s="751" t="s">
        <v>442</v>
      </c>
      <c r="C72" s="751"/>
      <c r="D72" s="751"/>
      <c r="E72" s="751"/>
      <c r="F72" s="119">
        <f>'H CAS'!F72</f>
        <v>9</v>
      </c>
    </row>
    <row r="73" spans="1:6" x14ac:dyDescent="0.2">
      <c r="A73" s="691"/>
      <c r="B73" s="688"/>
      <c r="C73" s="52"/>
      <c r="D73" s="688"/>
      <c r="E73" s="688"/>
      <c r="F73" s="29"/>
    </row>
    <row r="74" spans="1:6" ht="25.5" customHeight="1" x14ac:dyDescent="0.2">
      <c r="A74" s="700" t="s">
        <v>366</v>
      </c>
      <c r="B74" s="751" t="s">
        <v>443</v>
      </c>
      <c r="C74" s="751"/>
      <c r="D74" s="751"/>
      <c r="E74" s="751"/>
      <c r="F74" s="130">
        <f>'H CAS'!F74</f>
        <v>22270</v>
      </c>
    </row>
    <row r="75" spans="1:6" x14ac:dyDescent="0.2">
      <c r="A75" s="691"/>
      <c r="B75" s="701"/>
      <c r="C75" s="701"/>
      <c r="D75" s="701"/>
      <c r="E75" s="701"/>
      <c r="F75" s="150"/>
    </row>
    <row r="76" spans="1:6" ht="26.25" customHeight="1" x14ac:dyDescent="0.2">
      <c r="A76" s="700" t="s">
        <v>366</v>
      </c>
      <c r="B76" s="751" t="s">
        <v>833</v>
      </c>
      <c r="C76" s="751"/>
      <c r="D76" s="751"/>
      <c r="E76" s="751"/>
      <c r="F76" s="130">
        <f>'H CAS'!F76</f>
        <v>200430</v>
      </c>
    </row>
    <row r="77" spans="1:6" ht="26.25" customHeight="1" x14ac:dyDescent="0.2">
      <c r="A77" s="700"/>
      <c r="B77" s="692"/>
      <c r="C77" s="692"/>
      <c r="D77" s="692"/>
      <c r="E77" s="692"/>
      <c r="F77" s="131"/>
    </row>
    <row r="78" spans="1:6" ht="12.75" customHeight="1" x14ac:dyDescent="0.2">
      <c r="A78" s="700" t="s">
        <v>367</v>
      </c>
      <c r="B78" s="811" t="s">
        <v>902</v>
      </c>
      <c r="C78" s="811"/>
      <c r="D78" s="811"/>
      <c r="E78" s="811"/>
      <c r="F78" s="811"/>
    </row>
    <row r="79" spans="1:6" x14ac:dyDescent="0.2">
      <c r="A79" s="700" t="s">
        <v>367</v>
      </c>
      <c r="B79" s="896" t="s">
        <v>903</v>
      </c>
      <c r="C79" s="759"/>
      <c r="D79" s="760"/>
      <c r="E79" s="365" t="s">
        <v>971</v>
      </c>
      <c r="F79" s="701"/>
    </row>
    <row r="80" spans="1:6" x14ac:dyDescent="0.2">
      <c r="A80" s="700" t="s">
        <v>367</v>
      </c>
      <c r="B80" s="896" t="s">
        <v>209</v>
      </c>
      <c r="C80" s="759"/>
      <c r="D80" s="760"/>
      <c r="E80" s="697"/>
      <c r="F80" s="701"/>
    </row>
    <row r="81" spans="1:6" x14ac:dyDescent="0.2">
      <c r="A81" s="700" t="s">
        <v>367</v>
      </c>
      <c r="B81" s="899" t="s">
        <v>680</v>
      </c>
      <c r="C81" s="775"/>
      <c r="D81" s="743"/>
      <c r="E81" s="697"/>
      <c r="F81" s="701"/>
    </row>
    <row r="82" spans="1:6" x14ac:dyDescent="0.2">
      <c r="A82" s="700" t="s">
        <v>367</v>
      </c>
      <c r="B82" s="899" t="s">
        <v>681</v>
      </c>
      <c r="C82" s="775"/>
      <c r="D82" s="743"/>
      <c r="E82" s="365" t="s">
        <v>971</v>
      </c>
      <c r="F82" s="701"/>
    </row>
    <row r="83" spans="1:6" ht="12.75" customHeight="1" x14ac:dyDescent="0.2">
      <c r="A83" s="700" t="s">
        <v>367</v>
      </c>
      <c r="B83" s="897" t="s">
        <v>47</v>
      </c>
      <c r="C83" s="806"/>
      <c r="D83" s="898"/>
      <c r="E83" s="697"/>
      <c r="F83" s="701"/>
    </row>
    <row r="84" spans="1:6" x14ac:dyDescent="0.2">
      <c r="A84" s="700"/>
      <c r="B84" s="817"/>
      <c r="C84" s="714"/>
      <c r="D84" s="714"/>
      <c r="E84" s="64"/>
      <c r="F84" s="701"/>
    </row>
    <row r="85" spans="1:6" x14ac:dyDescent="0.2">
      <c r="A85" s="691"/>
      <c r="B85" s="701"/>
      <c r="C85" s="701"/>
      <c r="D85" s="701"/>
      <c r="E85" s="701"/>
      <c r="F85" s="701"/>
    </row>
    <row r="86" spans="1:6" ht="15.75" x14ac:dyDescent="0.2">
      <c r="A86" s="691"/>
      <c r="B86" s="35" t="s">
        <v>206</v>
      </c>
      <c r="C86" s="701"/>
      <c r="D86" s="701"/>
      <c r="E86" s="701"/>
      <c r="F86" s="701"/>
    </row>
    <row r="87" spans="1:6" ht="12.75" customHeight="1" x14ac:dyDescent="0.2">
      <c r="A87" s="691"/>
      <c r="B87" s="35"/>
      <c r="C87" s="701"/>
      <c r="D87" s="701"/>
      <c r="E87" s="701"/>
      <c r="F87" s="701"/>
    </row>
    <row r="88" spans="1:6" ht="12.75" customHeight="1" x14ac:dyDescent="0.2">
      <c r="A88" s="700" t="s">
        <v>368</v>
      </c>
      <c r="B88" s="811" t="s">
        <v>834</v>
      </c>
      <c r="C88" s="811"/>
      <c r="D88" s="811"/>
      <c r="E88" s="811"/>
      <c r="F88" s="811"/>
    </row>
    <row r="89" spans="1:6" x14ac:dyDescent="0.2">
      <c r="A89" s="700" t="s">
        <v>368</v>
      </c>
      <c r="B89" s="896" t="s">
        <v>207</v>
      </c>
      <c r="C89" s="759"/>
      <c r="D89" s="760"/>
      <c r="E89" s="365" t="s">
        <v>1047</v>
      </c>
      <c r="F89" s="701"/>
    </row>
    <row r="90" spans="1:6" x14ac:dyDescent="0.2">
      <c r="A90" s="700" t="s">
        <v>368</v>
      </c>
      <c r="B90" s="896" t="s">
        <v>208</v>
      </c>
      <c r="C90" s="759"/>
      <c r="D90" s="760"/>
      <c r="E90" s="365"/>
      <c r="F90" s="701"/>
    </row>
    <row r="91" spans="1:6" x14ac:dyDescent="0.2">
      <c r="A91" s="700" t="s">
        <v>368</v>
      </c>
      <c r="B91" s="896" t="s">
        <v>209</v>
      </c>
      <c r="C91" s="759"/>
      <c r="D91" s="760"/>
      <c r="E91" s="697"/>
      <c r="F91" s="701"/>
    </row>
    <row r="92" spans="1:6" x14ac:dyDescent="0.2">
      <c r="A92" s="700" t="s">
        <v>368</v>
      </c>
      <c r="B92" s="896" t="s">
        <v>210</v>
      </c>
      <c r="C92" s="759"/>
      <c r="D92" s="760"/>
      <c r="E92" s="697"/>
      <c r="F92" s="701"/>
    </row>
    <row r="93" spans="1:6" x14ac:dyDescent="0.2">
      <c r="A93" s="700" t="s">
        <v>368</v>
      </c>
      <c r="B93" s="899" t="s">
        <v>682</v>
      </c>
      <c r="C93" s="775"/>
      <c r="D93" s="743"/>
      <c r="E93" s="697"/>
      <c r="F93" s="701"/>
    </row>
    <row r="94" spans="1:6" x14ac:dyDescent="0.2">
      <c r="A94" s="700" t="s">
        <v>368</v>
      </c>
      <c r="B94" s="896" t="s">
        <v>211</v>
      </c>
      <c r="C94" s="759"/>
      <c r="D94" s="760"/>
      <c r="E94" s="697"/>
      <c r="F94" s="701"/>
    </row>
    <row r="95" spans="1:6" ht="12.75" customHeight="1" x14ac:dyDescent="0.2">
      <c r="A95" s="700" t="s">
        <v>368</v>
      </c>
      <c r="B95" s="897" t="s">
        <v>47</v>
      </c>
      <c r="C95" s="806"/>
      <c r="D95" s="898"/>
      <c r="E95" s="697"/>
      <c r="F95" s="701"/>
    </row>
    <row r="96" spans="1:6" x14ac:dyDescent="0.2">
      <c r="A96" s="700"/>
      <c r="B96" s="901" t="s">
        <v>1062</v>
      </c>
      <c r="C96" s="902"/>
      <c r="D96" s="902"/>
      <c r="E96" s="64"/>
      <c r="F96" s="701"/>
    </row>
    <row r="97" spans="1:6" x14ac:dyDescent="0.2">
      <c r="A97" s="691"/>
      <c r="B97" s="701"/>
      <c r="C97" s="701"/>
      <c r="D97" s="701"/>
      <c r="E97" s="701"/>
      <c r="F97" s="701"/>
    </row>
    <row r="98" spans="1:6" x14ac:dyDescent="0.2">
      <c r="A98" s="700" t="s">
        <v>369</v>
      </c>
      <c r="B98" s="847" t="s">
        <v>212</v>
      </c>
      <c r="C98" s="847"/>
      <c r="D98" s="847"/>
      <c r="E98" s="847"/>
      <c r="F98" s="847"/>
    </row>
    <row r="99" spans="1:6" x14ac:dyDescent="0.2">
      <c r="A99" s="700" t="s">
        <v>369</v>
      </c>
      <c r="B99" s="763" t="s">
        <v>213</v>
      </c>
      <c r="C99" s="763"/>
      <c r="D99" s="763"/>
      <c r="E99" s="117">
        <v>41744</v>
      </c>
      <c r="F99" s="151"/>
    </row>
    <row r="100" spans="1:6" x14ac:dyDescent="0.2">
      <c r="A100" s="700" t="s">
        <v>369</v>
      </c>
      <c r="B100" s="763" t="s">
        <v>214</v>
      </c>
      <c r="C100" s="763"/>
      <c r="D100" s="763"/>
      <c r="E100" s="117"/>
      <c r="F100" s="45"/>
    </row>
    <row r="101" spans="1:6" ht="27" customHeight="1" x14ac:dyDescent="0.2">
      <c r="A101" s="700" t="s">
        <v>369</v>
      </c>
      <c r="B101" s="751" t="s">
        <v>215</v>
      </c>
      <c r="C101" s="751"/>
      <c r="D101" s="751"/>
      <c r="E101" s="347" t="s">
        <v>971</v>
      </c>
      <c r="F101" s="45"/>
    </row>
    <row r="102" spans="1:6" x14ac:dyDescent="0.2">
      <c r="A102" s="691"/>
      <c r="B102" s="701"/>
      <c r="C102" s="701"/>
      <c r="D102" s="701"/>
      <c r="E102" s="701"/>
      <c r="F102" s="701"/>
    </row>
    <row r="103" spans="1:6" ht="12.75" customHeight="1" x14ac:dyDescent="0.2">
      <c r="A103" s="700" t="s">
        <v>370</v>
      </c>
      <c r="B103" s="811" t="s">
        <v>905</v>
      </c>
      <c r="C103" s="811"/>
      <c r="D103" s="811"/>
      <c r="E103" s="811"/>
      <c r="F103" s="811"/>
    </row>
    <row r="104" spans="1:6" x14ac:dyDescent="0.2">
      <c r="A104" s="700" t="s">
        <v>370</v>
      </c>
      <c r="B104" s="693" t="s">
        <v>534</v>
      </c>
      <c r="C104" s="763" t="s">
        <v>904</v>
      </c>
      <c r="D104" s="763"/>
      <c r="E104" s="153"/>
      <c r="F104" s="152"/>
    </row>
    <row r="105" spans="1:6" x14ac:dyDescent="0.2">
      <c r="A105" s="700" t="s">
        <v>370</v>
      </c>
      <c r="B105" s="783"/>
      <c r="C105" s="783"/>
      <c r="D105" s="154" t="s">
        <v>507</v>
      </c>
      <c r="E105" s="33" t="s">
        <v>508</v>
      </c>
      <c r="F105" s="152"/>
    </row>
    <row r="106" spans="1:6" x14ac:dyDescent="0.2">
      <c r="A106" s="700" t="s">
        <v>370</v>
      </c>
      <c r="B106" s="155" t="s">
        <v>537</v>
      </c>
      <c r="C106" s="78" t="s">
        <v>906</v>
      </c>
      <c r="D106" s="347" t="s">
        <v>971</v>
      </c>
      <c r="E106" s="89"/>
      <c r="F106" s="152"/>
    </row>
    <row r="107" spans="1:6" x14ac:dyDescent="0.2">
      <c r="A107" s="700" t="s">
        <v>370</v>
      </c>
      <c r="B107" s="156"/>
      <c r="C107" s="78" t="s">
        <v>907</v>
      </c>
      <c r="D107" s="157">
        <v>41699</v>
      </c>
      <c r="E107" s="701"/>
      <c r="F107" s="701"/>
    </row>
    <row r="108" spans="1:6" x14ac:dyDescent="0.2">
      <c r="A108" s="691"/>
      <c r="B108" s="701"/>
      <c r="C108" s="701"/>
      <c r="D108" s="701"/>
      <c r="E108" s="701"/>
      <c r="F108" s="701"/>
    </row>
    <row r="109" spans="1:6" x14ac:dyDescent="0.2">
      <c r="A109" s="700" t="s">
        <v>371</v>
      </c>
      <c r="B109" s="847" t="s">
        <v>908</v>
      </c>
      <c r="C109" s="847"/>
      <c r="D109" s="701"/>
      <c r="E109" s="701"/>
      <c r="F109" s="701"/>
    </row>
    <row r="110" spans="1:6" x14ac:dyDescent="0.2">
      <c r="A110" s="700" t="s">
        <v>371</v>
      </c>
      <c r="B110" s="763" t="s">
        <v>909</v>
      </c>
      <c r="C110" s="763"/>
      <c r="D110" s="117"/>
      <c r="E110" s="701"/>
      <c r="F110" s="701"/>
    </row>
    <row r="111" spans="1:6" x14ac:dyDescent="0.2">
      <c r="A111" s="700" t="s">
        <v>371</v>
      </c>
      <c r="B111" s="763" t="s">
        <v>910</v>
      </c>
      <c r="C111" s="763"/>
      <c r="D111" s="158"/>
      <c r="E111" s="701"/>
      <c r="F111" s="701"/>
    </row>
    <row r="112" spans="1:6" x14ac:dyDescent="0.2">
      <c r="A112" s="691"/>
      <c r="B112" s="701"/>
      <c r="C112" s="701"/>
      <c r="D112" s="701"/>
      <c r="E112" s="701"/>
      <c r="F112" s="701"/>
    </row>
    <row r="113" spans="1:6" ht="15.75" x14ac:dyDescent="0.2">
      <c r="A113" s="691"/>
      <c r="B113" s="35" t="s">
        <v>93</v>
      </c>
      <c r="C113" s="701"/>
      <c r="D113" s="701"/>
      <c r="E113" s="701"/>
      <c r="F113" s="701"/>
    </row>
    <row r="114" spans="1:6" ht="12.75" customHeight="1" x14ac:dyDescent="0.2">
      <c r="A114" s="694"/>
      <c r="B114" s="209" t="s">
        <v>835</v>
      </c>
      <c r="C114" s="193"/>
      <c r="D114" s="193"/>
      <c r="E114" s="193"/>
      <c r="F114" s="701"/>
    </row>
    <row r="115" spans="1:6" x14ac:dyDescent="0.2">
      <c r="A115" s="700" t="s">
        <v>372</v>
      </c>
      <c r="B115" s="922" t="s">
        <v>94</v>
      </c>
      <c r="C115" s="922"/>
      <c r="D115" s="701"/>
      <c r="E115" s="701"/>
      <c r="F115" s="701"/>
    </row>
    <row r="116" spans="1:6" x14ac:dyDescent="0.2">
      <c r="A116" s="700" t="s">
        <v>372</v>
      </c>
      <c r="B116" s="818" t="s">
        <v>95</v>
      </c>
      <c r="C116" s="818"/>
      <c r="D116" s="818"/>
      <c r="E116" s="701"/>
      <c r="F116" s="701"/>
    </row>
    <row r="117" spans="1:6" x14ac:dyDescent="0.2">
      <c r="A117" s="700" t="s">
        <v>372</v>
      </c>
      <c r="B117" s="763" t="s">
        <v>96</v>
      </c>
      <c r="C117" s="763"/>
      <c r="D117" s="794"/>
      <c r="E117" s="347" t="s">
        <v>971</v>
      </c>
      <c r="F117" s="701"/>
    </row>
    <row r="118" spans="1:6" x14ac:dyDescent="0.2">
      <c r="A118" s="700" t="s">
        <v>372</v>
      </c>
      <c r="B118" s="763" t="s">
        <v>97</v>
      </c>
      <c r="C118" s="763"/>
      <c r="D118" s="763"/>
      <c r="E118" s="347" t="s">
        <v>971</v>
      </c>
      <c r="F118" s="701"/>
    </row>
    <row r="119" spans="1:6" x14ac:dyDescent="0.2">
      <c r="A119" s="700" t="s">
        <v>372</v>
      </c>
      <c r="B119" s="763" t="s">
        <v>98</v>
      </c>
      <c r="C119" s="763"/>
      <c r="D119" s="763"/>
      <c r="E119" s="347" t="s">
        <v>971</v>
      </c>
      <c r="F119" s="701"/>
    </row>
    <row r="120" spans="1:6" x14ac:dyDescent="0.2">
      <c r="A120" s="691"/>
      <c r="B120" s="701"/>
      <c r="C120" s="701"/>
      <c r="D120" s="701"/>
      <c r="E120" s="701"/>
      <c r="F120" s="701"/>
    </row>
    <row r="121" spans="1:6" x14ac:dyDescent="0.2">
      <c r="A121" s="700" t="s">
        <v>372</v>
      </c>
      <c r="B121" s="763" t="s">
        <v>99</v>
      </c>
      <c r="C121" s="763"/>
      <c r="D121" s="763"/>
      <c r="E121" s="347" t="s">
        <v>971</v>
      </c>
      <c r="F121" s="701"/>
    </row>
    <row r="122" spans="1:6" x14ac:dyDescent="0.2">
      <c r="A122" s="700" t="s">
        <v>372</v>
      </c>
      <c r="B122" s="763" t="s">
        <v>768</v>
      </c>
      <c r="C122" s="763"/>
      <c r="D122" s="763"/>
      <c r="E122" s="89"/>
      <c r="F122" s="701"/>
    </row>
    <row r="123" spans="1:6" x14ac:dyDescent="0.2">
      <c r="A123" s="700" t="s">
        <v>372</v>
      </c>
      <c r="B123" s="763" t="s">
        <v>769</v>
      </c>
      <c r="C123" s="763"/>
      <c r="D123" s="763"/>
      <c r="E123" s="347" t="s">
        <v>971</v>
      </c>
      <c r="F123" s="701"/>
    </row>
    <row r="124" spans="1:6" x14ac:dyDescent="0.2">
      <c r="A124" s="700" t="s">
        <v>372</v>
      </c>
      <c r="B124" s="763" t="s">
        <v>770</v>
      </c>
      <c r="C124" s="763"/>
      <c r="D124" s="763"/>
      <c r="E124" s="89"/>
      <c r="F124" s="701"/>
    </row>
    <row r="125" spans="1:6" ht="12.75" customHeight="1" x14ac:dyDescent="0.2">
      <c r="A125" s="700" t="s">
        <v>372</v>
      </c>
      <c r="B125" s="897" t="s">
        <v>47</v>
      </c>
      <c r="C125" s="806"/>
      <c r="D125" s="898"/>
      <c r="E125" s="697"/>
      <c r="F125" s="701"/>
    </row>
    <row r="126" spans="1:6" x14ac:dyDescent="0.2">
      <c r="A126" s="700"/>
      <c r="B126" s="817"/>
      <c r="C126" s="714"/>
      <c r="D126" s="714"/>
      <c r="E126" s="64"/>
      <c r="F126" s="701"/>
    </row>
    <row r="127" spans="1:6" x14ac:dyDescent="0.2">
      <c r="A127" s="691"/>
      <c r="B127" s="701"/>
      <c r="C127" s="701"/>
      <c r="D127" s="701"/>
      <c r="E127" s="701"/>
      <c r="F127" s="701"/>
    </row>
    <row r="128" spans="1:6" x14ac:dyDescent="0.2">
      <c r="A128" s="700" t="s">
        <v>373</v>
      </c>
      <c r="B128" s="847" t="s">
        <v>771</v>
      </c>
      <c r="C128" s="847"/>
      <c r="D128" s="701"/>
      <c r="E128" s="701"/>
      <c r="F128" s="701"/>
    </row>
    <row r="129" spans="1:6" x14ac:dyDescent="0.2">
      <c r="A129" s="700" t="s">
        <v>373</v>
      </c>
      <c r="B129" s="847" t="s">
        <v>911</v>
      </c>
      <c r="C129" s="779"/>
      <c r="D129" s="701"/>
      <c r="E129" s="701"/>
      <c r="F129" s="701"/>
    </row>
    <row r="130" spans="1:6" x14ac:dyDescent="0.2">
      <c r="A130" s="700" t="s">
        <v>373</v>
      </c>
      <c r="B130" s="763" t="s">
        <v>772</v>
      </c>
      <c r="C130" s="763"/>
      <c r="D130" s="763"/>
      <c r="E130" s="347" t="s">
        <v>971</v>
      </c>
      <c r="F130" s="701"/>
    </row>
    <row r="131" spans="1:6" x14ac:dyDescent="0.2">
      <c r="A131" s="700" t="s">
        <v>373</v>
      </c>
      <c r="B131" s="763" t="s">
        <v>773</v>
      </c>
      <c r="C131" s="763"/>
      <c r="D131" s="763"/>
      <c r="E131" s="347" t="s">
        <v>971</v>
      </c>
      <c r="F131" s="701"/>
    </row>
    <row r="132" spans="1:6" x14ac:dyDescent="0.2">
      <c r="A132" s="700" t="s">
        <v>373</v>
      </c>
      <c r="B132" s="763" t="s">
        <v>774</v>
      </c>
      <c r="C132" s="763"/>
      <c r="D132" s="763"/>
      <c r="E132" s="347" t="s">
        <v>971</v>
      </c>
      <c r="F132" s="701"/>
    </row>
    <row r="133" spans="1:6" x14ac:dyDescent="0.2">
      <c r="A133" s="700" t="s">
        <v>373</v>
      </c>
      <c r="B133" s="763" t="s">
        <v>775</v>
      </c>
      <c r="C133" s="763"/>
      <c r="D133" s="763"/>
      <c r="E133" s="347" t="s">
        <v>971</v>
      </c>
      <c r="F133" s="701"/>
    </row>
    <row r="134" spans="1:6" x14ac:dyDescent="0.2">
      <c r="A134" s="700" t="s">
        <v>373</v>
      </c>
      <c r="B134" s="763" t="s">
        <v>444</v>
      </c>
      <c r="C134" s="763"/>
      <c r="D134" s="763"/>
      <c r="E134" s="347" t="s">
        <v>971</v>
      </c>
      <c r="F134" s="701"/>
    </row>
    <row r="135" spans="1:6" x14ac:dyDescent="0.2">
      <c r="A135" s="700" t="s">
        <v>373</v>
      </c>
      <c r="B135" s="763" t="s">
        <v>776</v>
      </c>
      <c r="C135" s="763"/>
      <c r="D135" s="763"/>
      <c r="E135" s="89"/>
      <c r="F135" s="701"/>
    </row>
    <row r="136" spans="1:6" x14ac:dyDescent="0.2">
      <c r="A136" s="700" t="s">
        <v>373</v>
      </c>
      <c r="B136" s="763" t="s">
        <v>777</v>
      </c>
      <c r="C136" s="763"/>
      <c r="D136" s="763"/>
      <c r="E136" s="89"/>
      <c r="F136" s="701"/>
    </row>
    <row r="137" spans="1:6" ht="12.75" customHeight="1" x14ac:dyDescent="0.2">
      <c r="A137" s="700" t="s">
        <v>373</v>
      </c>
      <c r="B137" s="897" t="s">
        <v>47</v>
      </c>
      <c r="C137" s="806"/>
      <c r="D137" s="898"/>
      <c r="E137" s="697"/>
      <c r="F137" s="701"/>
    </row>
    <row r="138" spans="1:6" x14ac:dyDescent="0.2">
      <c r="A138" s="700"/>
      <c r="B138" s="817"/>
      <c r="C138" s="714"/>
      <c r="D138" s="714"/>
      <c r="E138" s="64"/>
      <c r="F138" s="701"/>
    </row>
    <row r="139" spans="1:6" x14ac:dyDescent="0.2">
      <c r="A139" s="691"/>
      <c r="B139" s="701"/>
      <c r="C139" s="701"/>
      <c r="D139" s="701"/>
      <c r="E139" s="701"/>
      <c r="F139" s="701"/>
    </row>
    <row r="140" spans="1:6" x14ac:dyDescent="0.2">
      <c r="A140" s="700" t="s">
        <v>374</v>
      </c>
      <c r="B140" s="847" t="s">
        <v>168</v>
      </c>
      <c r="C140" s="779"/>
      <c r="D140" s="779"/>
      <c r="E140" s="779"/>
      <c r="F140" s="779"/>
    </row>
    <row r="141" spans="1:6" x14ac:dyDescent="0.2">
      <c r="A141" s="700" t="s">
        <v>374</v>
      </c>
      <c r="B141" s="895"/>
      <c r="C141" s="895"/>
      <c r="D141" s="160" t="s">
        <v>778</v>
      </c>
      <c r="E141" s="160" t="s">
        <v>779</v>
      </c>
      <c r="F141" s="701"/>
    </row>
    <row r="142" spans="1:6" x14ac:dyDescent="0.2">
      <c r="A142" s="700" t="s">
        <v>374</v>
      </c>
      <c r="B142" s="900" t="s">
        <v>780</v>
      </c>
      <c r="C142" s="900"/>
      <c r="D142" s="415" t="s">
        <v>971</v>
      </c>
      <c r="E142" s="26"/>
      <c r="F142" s="701"/>
    </row>
    <row r="143" spans="1:6" x14ac:dyDescent="0.2">
      <c r="A143" s="700" t="s">
        <v>374</v>
      </c>
      <c r="B143" s="900" t="s">
        <v>781</v>
      </c>
      <c r="C143" s="900"/>
      <c r="D143" s="415" t="s">
        <v>971</v>
      </c>
      <c r="E143" s="26"/>
      <c r="F143" s="701"/>
    </row>
    <row r="144" spans="1:6" x14ac:dyDescent="0.2">
      <c r="A144" s="700" t="s">
        <v>374</v>
      </c>
      <c r="B144" s="900" t="s">
        <v>782</v>
      </c>
      <c r="C144" s="900"/>
      <c r="D144" s="415" t="s">
        <v>971</v>
      </c>
      <c r="E144" s="26"/>
      <c r="F144" s="701"/>
    </row>
    <row r="145" spans="1:6" x14ac:dyDescent="0.2">
      <c r="A145" s="700" t="s">
        <v>374</v>
      </c>
      <c r="B145" s="900" t="s">
        <v>783</v>
      </c>
      <c r="C145" s="900"/>
      <c r="D145" s="26"/>
      <c r="E145" s="26"/>
      <c r="F145" s="701"/>
    </row>
    <row r="146" spans="1:6" x14ac:dyDescent="0.2">
      <c r="A146" s="700" t="s">
        <v>374</v>
      </c>
      <c r="B146" s="900" t="s">
        <v>784</v>
      </c>
      <c r="C146" s="900"/>
      <c r="D146" s="26"/>
      <c r="E146" s="26"/>
      <c r="F146" s="701"/>
    </row>
    <row r="147" spans="1:6" x14ac:dyDescent="0.2">
      <c r="A147" s="700" t="s">
        <v>374</v>
      </c>
      <c r="B147" s="900" t="s">
        <v>785</v>
      </c>
      <c r="C147" s="900"/>
      <c r="D147" s="26"/>
      <c r="E147" s="144"/>
      <c r="F147" s="701"/>
    </row>
    <row r="148" spans="1:6" x14ac:dyDescent="0.2">
      <c r="A148" s="700" t="s">
        <v>374</v>
      </c>
      <c r="B148" s="900" t="s">
        <v>786</v>
      </c>
      <c r="C148" s="900"/>
      <c r="D148" s="415" t="s">
        <v>971</v>
      </c>
      <c r="E148" s="26"/>
      <c r="F148" s="701"/>
    </row>
    <row r="149" spans="1:6" x14ac:dyDescent="0.2">
      <c r="A149" s="700" t="s">
        <v>374</v>
      </c>
      <c r="B149" s="900" t="s">
        <v>952</v>
      </c>
      <c r="C149" s="900"/>
      <c r="D149" s="26"/>
      <c r="E149" s="415" t="s">
        <v>971</v>
      </c>
      <c r="F149" s="701"/>
    </row>
    <row r="150" spans="1:6" x14ac:dyDescent="0.2">
      <c r="A150" s="700" t="s">
        <v>374</v>
      </c>
      <c r="B150" s="900" t="s">
        <v>787</v>
      </c>
      <c r="C150" s="900"/>
      <c r="D150" s="415" t="s">
        <v>971</v>
      </c>
      <c r="E150" s="26"/>
      <c r="F150" s="701"/>
    </row>
    <row r="151" spans="1:6" x14ac:dyDescent="0.2">
      <c r="A151" s="700" t="s">
        <v>374</v>
      </c>
      <c r="B151" s="900" t="s">
        <v>788</v>
      </c>
      <c r="C151" s="900"/>
      <c r="D151" s="26"/>
      <c r="E151" s="26"/>
      <c r="F151" s="701"/>
    </row>
    <row r="152" spans="1:6" x14ac:dyDescent="0.2">
      <c r="A152" s="700" t="s">
        <v>374</v>
      </c>
      <c r="B152" s="900" t="s">
        <v>789</v>
      </c>
      <c r="C152" s="900"/>
      <c r="D152" s="415" t="s">
        <v>971</v>
      </c>
      <c r="E152" s="26"/>
      <c r="F152" s="701"/>
    </row>
    <row r="153" spans="1:6" x14ac:dyDescent="0.2">
      <c r="A153" s="691"/>
      <c r="B153" s="701"/>
      <c r="C153" s="701"/>
      <c r="D153" s="701"/>
      <c r="E153" s="701"/>
      <c r="F153" s="701"/>
    </row>
    <row r="154" spans="1:6" ht="55.5" customHeight="1" x14ac:dyDescent="0.2">
      <c r="A154" s="224" t="s">
        <v>601</v>
      </c>
      <c r="B154" s="887" t="s">
        <v>602</v>
      </c>
      <c r="C154" s="888"/>
      <c r="D154" s="888"/>
      <c r="E154" s="888"/>
      <c r="F154" s="701"/>
    </row>
    <row r="155" spans="1:6" x14ac:dyDescent="0.2">
      <c r="B155" s="854"/>
      <c r="C155" s="854"/>
      <c r="D155" s="854"/>
      <c r="E155" s="854"/>
    </row>
    <row r="156" spans="1:6" x14ac:dyDescent="0.2">
      <c r="B156" s="854"/>
      <c r="C156" s="854"/>
      <c r="D156" s="854"/>
      <c r="E156" s="854"/>
    </row>
    <row r="157" spans="1:6" x14ac:dyDescent="0.2">
      <c r="B157" s="854"/>
      <c r="C157" s="854"/>
      <c r="D157" s="854"/>
      <c r="E157" s="854"/>
    </row>
    <row r="158" spans="1:6" x14ac:dyDescent="0.2">
      <c r="B158" s="854"/>
      <c r="C158" s="854"/>
      <c r="D158" s="854"/>
      <c r="E158" s="854"/>
    </row>
  </sheetData>
  <mergeCells count="103">
    <mergeCell ref="B80:D80"/>
    <mergeCell ref="B81:D81"/>
    <mergeCell ref="B70:D70"/>
    <mergeCell ref="B74:E74"/>
    <mergeCell ref="B78:F78"/>
    <mergeCell ref="B79:D79"/>
    <mergeCell ref="B128:C128"/>
    <mergeCell ref="B116:D116"/>
    <mergeCell ref="B129:C129"/>
    <mergeCell ref="B117:D117"/>
    <mergeCell ref="B118:D118"/>
    <mergeCell ref="B119:D119"/>
    <mergeCell ref="B125:D125"/>
    <mergeCell ref="B109:C109"/>
    <mergeCell ref="B126:D126"/>
    <mergeCell ref="B122:D122"/>
    <mergeCell ref="B123:D123"/>
    <mergeCell ref="B124:D124"/>
    <mergeCell ref="B121:D121"/>
    <mergeCell ref="B110:C110"/>
    <mergeCell ref="B111:C111"/>
    <mergeCell ref="B115:C115"/>
    <mergeCell ref="B144:C144"/>
    <mergeCell ref="B101:D101"/>
    <mergeCell ref="B103:F103"/>
    <mergeCell ref="B91:D91"/>
    <mergeCell ref="B84:D84"/>
    <mergeCell ref="B88:F88"/>
    <mergeCell ref="B82:D82"/>
    <mergeCell ref="B83:D83"/>
    <mergeCell ref="B105:C105"/>
    <mergeCell ref="C104:D104"/>
    <mergeCell ref="B89:D89"/>
    <mergeCell ref="B90:D90"/>
    <mergeCell ref="B136:D136"/>
    <mergeCell ref="B140:F140"/>
    <mergeCell ref="B137:D137"/>
    <mergeCell ref="B138:D138"/>
    <mergeCell ref="B130:D130"/>
    <mergeCell ref="B131:D131"/>
    <mergeCell ref="B132:D132"/>
    <mergeCell ref="B133:D133"/>
    <mergeCell ref="B134:D134"/>
    <mergeCell ref="B135:D135"/>
    <mergeCell ref="B29:D29"/>
    <mergeCell ref="B62:E62"/>
    <mergeCell ref="B67:F67"/>
    <mergeCell ref="B31:F31"/>
    <mergeCell ref="B47:F47"/>
    <mergeCell ref="B60:E60"/>
    <mergeCell ref="B65:F65"/>
    <mergeCell ref="B72:E72"/>
    <mergeCell ref="B76:E76"/>
    <mergeCell ref="B68:D68"/>
    <mergeCell ref="B69:D69"/>
    <mergeCell ref="B27:D27"/>
    <mergeCell ref="B28:D28"/>
    <mergeCell ref="B17:D17"/>
    <mergeCell ref="B18:D18"/>
    <mergeCell ref="B19:D19"/>
    <mergeCell ref="B20:D20"/>
    <mergeCell ref="B21:F21"/>
    <mergeCell ref="B22:D22"/>
    <mergeCell ref="A1:F1"/>
    <mergeCell ref="B14:D14"/>
    <mergeCell ref="B15:F15"/>
    <mergeCell ref="B16:D16"/>
    <mergeCell ref="B12:C12"/>
    <mergeCell ref="B9:F9"/>
    <mergeCell ref="B10:C10"/>
    <mergeCell ref="B11:C11"/>
    <mergeCell ref="B3:D3"/>
    <mergeCell ref="B4:F4"/>
    <mergeCell ref="B6:D6"/>
    <mergeCell ref="B7:D7"/>
    <mergeCell ref="B23:D23"/>
    <mergeCell ref="B24:D24"/>
    <mergeCell ref="B25:D25"/>
    <mergeCell ref="B26:F26"/>
    <mergeCell ref="B154:E154"/>
    <mergeCell ref="B155:E158"/>
    <mergeCell ref="C56:F56"/>
    <mergeCell ref="B61:E61"/>
    <mergeCell ref="B63:E63"/>
    <mergeCell ref="B141:C141"/>
    <mergeCell ref="B94:D94"/>
    <mergeCell ref="B95:D95"/>
    <mergeCell ref="B92:D92"/>
    <mergeCell ref="B93:D93"/>
    <mergeCell ref="B152:C152"/>
    <mergeCell ref="B146:C146"/>
    <mergeCell ref="B147:C147"/>
    <mergeCell ref="B148:C148"/>
    <mergeCell ref="B96:D96"/>
    <mergeCell ref="B98:F98"/>
    <mergeCell ref="B145:C145"/>
    <mergeCell ref="B150:C150"/>
    <mergeCell ref="B151:C151"/>
    <mergeCell ref="B99:D99"/>
    <mergeCell ref="B100:D100"/>
    <mergeCell ref="B149:C149"/>
    <mergeCell ref="B142:C142"/>
    <mergeCell ref="B143:C143"/>
  </mergeCells>
  <phoneticPr fontId="0" type="noConversion"/>
  <hyperlinks>
    <hyperlink ref="H1" location="'Table of Contents'!A1" display="Table of Contents"/>
    <hyperlink ref="J1" location="'H CAS'!A1" display="CAS                                            "/>
  </hyperlinks>
  <pageMargins left="0.75" right="0.75" top="1" bottom="1" header="0.5" footer="0.5"/>
  <pageSetup orientation="portrait" r:id="rId1"/>
  <headerFooter alignWithMargins="0">
    <oddHeader>&amp;CCommon Data Set 2010-11</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3</vt:i4>
      </vt:variant>
    </vt:vector>
  </HeadingPairs>
  <TitlesOfParts>
    <vt:vector size="38" baseType="lpstr">
      <vt:lpstr>Table of Contents</vt:lpstr>
      <vt:lpstr>A</vt:lpstr>
      <vt:lpstr>B</vt:lpstr>
      <vt:lpstr>C</vt:lpstr>
      <vt:lpstr>D</vt:lpstr>
      <vt:lpstr>E</vt:lpstr>
      <vt:lpstr>F</vt:lpstr>
      <vt:lpstr>G</vt:lpstr>
      <vt:lpstr>H</vt:lpstr>
      <vt:lpstr>I</vt:lpstr>
      <vt:lpstr>J</vt:lpstr>
      <vt:lpstr>B CAS</vt:lpstr>
      <vt:lpstr>B CAPS</vt:lpstr>
      <vt:lpstr>B GS</vt:lpstr>
      <vt:lpstr>B SEM</vt:lpstr>
      <vt:lpstr>B CAS-CAPS-GS only</vt:lpstr>
      <vt:lpstr>C CAS</vt:lpstr>
      <vt:lpstr>C CAPS</vt:lpstr>
      <vt:lpstr>D CAS</vt:lpstr>
      <vt:lpstr>D CAPS</vt:lpstr>
      <vt:lpstr>E CAS</vt:lpstr>
      <vt:lpstr>E CAPS</vt:lpstr>
      <vt:lpstr>F CAS</vt:lpstr>
      <vt:lpstr>F CAPS</vt:lpstr>
      <vt:lpstr>G CAS</vt:lpstr>
      <vt:lpstr>H CAS</vt:lpstr>
      <vt:lpstr>I CAS</vt:lpstr>
      <vt:lpstr>I CAPS</vt:lpstr>
      <vt:lpstr>I GS</vt:lpstr>
      <vt:lpstr>I SEM</vt:lpstr>
      <vt:lpstr>I CAS-CAPS-GS only</vt:lpstr>
      <vt:lpstr>J CAS</vt:lpstr>
      <vt:lpstr>J CAPS</vt:lpstr>
      <vt:lpstr>CDS-CHANGES</vt:lpstr>
      <vt:lpstr>CDS Definitions</vt:lpstr>
      <vt:lpstr>J!Print_Area</vt:lpstr>
      <vt:lpstr>'J CAPS'!Print_Area</vt:lpstr>
      <vt:lpstr>'J CAS'!Print_Area</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Administrator</cp:lastModifiedBy>
  <cp:lastPrinted>2011-11-10T19:39:11Z</cp:lastPrinted>
  <dcterms:created xsi:type="dcterms:W3CDTF">2001-06-11T17:38:48Z</dcterms:created>
  <dcterms:modified xsi:type="dcterms:W3CDTF">2015-07-31T15:45:36Z</dcterms:modified>
</cp:coreProperties>
</file>