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R:\Dept\Common Data Set\2023-2024\"/>
    </mc:Choice>
  </mc:AlternateContent>
  <xr:revisionPtr revIDLastSave="0" documentId="13_ncr:1_{D220F182-829B-43CC-B917-BA6F5CC8BB89}" xr6:coauthVersionLast="36" xr6:coauthVersionMax="36" xr10:uidLastSave="{00000000-0000-0000-0000-000000000000}"/>
  <bookViews>
    <workbookView xWindow="0" yWindow="-15" windowWidth="16410" windowHeight="63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DEFINITIONS" sheetId="52" r:id="rId34"/>
  </sheets>
  <definedNames>
    <definedName name="_Hlk22631867" localSheetId="33">DEFINITIONS!$A$97</definedName>
  </definedNames>
  <calcPr calcId="191029"/>
</workbook>
</file>

<file path=xl/calcChain.xml><?xml version="1.0" encoding="utf-8"?>
<calcChain xmlns="http://schemas.openxmlformats.org/spreadsheetml/2006/main">
  <c r="K57" i="35" l="1"/>
  <c r="K50" i="35"/>
  <c r="K57" i="36"/>
  <c r="K50" i="36"/>
  <c r="K61" i="37"/>
  <c r="K58" i="37"/>
  <c r="K51" i="37"/>
  <c r="K48" i="37"/>
  <c r="E209" i="21" l="1"/>
  <c r="E208" i="21"/>
  <c r="E198" i="21"/>
  <c r="E199" i="21"/>
  <c r="E200" i="21"/>
  <c r="E201" i="21"/>
  <c r="E202" i="21"/>
  <c r="E203" i="21"/>
  <c r="E204" i="21"/>
  <c r="E205" i="21"/>
  <c r="E206" i="21"/>
  <c r="E197" i="21"/>
  <c r="D198" i="21"/>
  <c r="D199" i="21"/>
  <c r="D200" i="21"/>
  <c r="D201" i="21"/>
  <c r="D202" i="21"/>
  <c r="D203" i="21"/>
  <c r="D204" i="21"/>
  <c r="D205" i="21"/>
  <c r="D206" i="21"/>
  <c r="D197" i="21"/>
  <c r="F194" i="21"/>
  <c r="E190" i="21"/>
  <c r="E191" i="21"/>
  <c r="E192" i="21"/>
  <c r="E193" i="21"/>
  <c r="E189" i="21"/>
  <c r="I181" i="21"/>
  <c r="J181" i="21"/>
  <c r="K181" i="21"/>
  <c r="L181" i="21"/>
  <c r="I182" i="21"/>
  <c r="J182" i="21"/>
  <c r="K182" i="21"/>
  <c r="L182" i="21"/>
  <c r="I183" i="21"/>
  <c r="J183" i="21"/>
  <c r="K183" i="21"/>
  <c r="L183" i="21"/>
  <c r="I184" i="21"/>
  <c r="J184" i="21"/>
  <c r="K184" i="21"/>
  <c r="L184" i="21"/>
  <c r="I185" i="21"/>
  <c r="J185" i="21"/>
  <c r="K185" i="21"/>
  <c r="L185" i="21"/>
  <c r="I186" i="21"/>
  <c r="J186" i="21"/>
  <c r="K186" i="21"/>
  <c r="L186" i="21"/>
  <c r="I187" i="21"/>
  <c r="J187" i="21"/>
  <c r="K187" i="21"/>
  <c r="L187" i="21"/>
  <c r="H182" i="21"/>
  <c r="H183" i="21"/>
  <c r="H184" i="21"/>
  <c r="H185" i="21"/>
  <c r="H186" i="21"/>
  <c r="H187" i="21"/>
  <c r="H181" i="21"/>
  <c r="D181" i="21"/>
  <c r="E181" i="21"/>
  <c r="F181" i="21"/>
  <c r="G181" i="21"/>
  <c r="D182" i="21"/>
  <c r="E182" i="21"/>
  <c r="F182" i="21"/>
  <c r="G182" i="21"/>
  <c r="D183" i="21"/>
  <c r="E183" i="21"/>
  <c r="F183" i="21"/>
  <c r="G183" i="21"/>
  <c r="D184" i="21"/>
  <c r="E184" i="21"/>
  <c r="F184" i="21"/>
  <c r="G184" i="21"/>
  <c r="D185" i="21"/>
  <c r="E185" i="21"/>
  <c r="F185" i="21"/>
  <c r="G185" i="21"/>
  <c r="D186" i="21"/>
  <c r="E186" i="21"/>
  <c r="F186" i="21"/>
  <c r="G186" i="21"/>
  <c r="D187" i="21"/>
  <c r="E187" i="21"/>
  <c r="F187" i="21"/>
  <c r="G187" i="21"/>
  <c r="C182" i="21"/>
  <c r="C183" i="21"/>
  <c r="C184" i="21"/>
  <c r="C185" i="21"/>
  <c r="C186" i="21"/>
  <c r="C187" i="21"/>
  <c r="C181" i="21"/>
  <c r="I174" i="21"/>
  <c r="I175" i="21"/>
  <c r="I176" i="21"/>
  <c r="I177" i="21"/>
  <c r="I178" i="21"/>
  <c r="I179" i="21"/>
  <c r="I173" i="21"/>
  <c r="E174" i="21"/>
  <c r="E175" i="21"/>
  <c r="E176" i="21"/>
  <c r="E177" i="21"/>
  <c r="E178" i="21"/>
  <c r="E179" i="21"/>
  <c r="E173" i="21"/>
  <c r="G187" i="22"/>
  <c r="F187" i="22"/>
  <c r="K187" i="22"/>
  <c r="L187" i="22"/>
  <c r="E179" i="22"/>
  <c r="E166" i="21" l="1"/>
  <c r="E165" i="21"/>
  <c r="E164" i="21"/>
  <c r="D166" i="21"/>
  <c r="D165" i="21"/>
  <c r="C166" i="21"/>
  <c r="C165" i="21"/>
  <c r="D164" i="21"/>
  <c r="C164" i="21"/>
  <c r="E163" i="21"/>
  <c r="D163" i="21"/>
  <c r="C163" i="21"/>
  <c r="E162" i="21"/>
  <c r="D162" i="21"/>
  <c r="C162" i="21"/>
  <c r="E161" i="21"/>
  <c r="D161" i="21"/>
  <c r="C161" i="21"/>
  <c r="E206" i="22"/>
  <c r="D206" i="22"/>
  <c r="C179" i="22"/>
  <c r="L30" i="8" l="1"/>
  <c r="D17" i="2" l="1"/>
  <c r="E17" i="2"/>
  <c r="F17" i="2"/>
  <c r="C17" i="2"/>
  <c r="F12" i="18" l="1"/>
  <c r="E12" i="18"/>
  <c r="D12" i="18"/>
  <c r="C12" i="18"/>
  <c r="C174" i="21" l="1"/>
  <c r="D174" i="21"/>
  <c r="F174" i="21"/>
  <c r="G174" i="21"/>
  <c r="H174" i="21"/>
  <c r="C175" i="21"/>
  <c r="D175" i="21"/>
  <c r="F175" i="21"/>
  <c r="G175" i="21"/>
  <c r="H175" i="21"/>
  <c r="C176" i="21"/>
  <c r="D176" i="21"/>
  <c r="F176" i="21"/>
  <c r="G176" i="21"/>
  <c r="H176" i="21"/>
  <c r="C177" i="21"/>
  <c r="D177" i="21"/>
  <c r="F177" i="21"/>
  <c r="G177" i="21"/>
  <c r="H177" i="21"/>
  <c r="C178" i="21"/>
  <c r="D178" i="21"/>
  <c r="F178" i="21"/>
  <c r="G178" i="21"/>
  <c r="H178" i="21"/>
  <c r="C179" i="21"/>
  <c r="F179" i="21"/>
  <c r="G179" i="21"/>
  <c r="H179" i="21"/>
  <c r="D173" i="21"/>
  <c r="F173" i="21"/>
  <c r="G173" i="21"/>
  <c r="H173" i="21"/>
  <c r="C173" i="21"/>
  <c r="J187" i="22"/>
  <c r="I187" i="22"/>
  <c r="H187" i="22"/>
  <c r="E187" i="22"/>
  <c r="D187" i="22"/>
  <c r="C187" i="22"/>
  <c r="D179" i="22"/>
  <c r="D179" i="21" s="1"/>
  <c r="E20" i="22"/>
  <c r="E19" i="22"/>
  <c r="E15" i="22"/>
  <c r="E11" i="22"/>
  <c r="E7" i="22"/>
  <c r="E76" i="18"/>
  <c r="E77" i="18" s="1"/>
  <c r="D76" i="18"/>
  <c r="D77" i="18" s="1"/>
  <c r="C76" i="18"/>
  <c r="C77" i="18" s="1"/>
  <c r="F75" i="18"/>
  <c r="F74" i="18"/>
  <c r="F73" i="18"/>
  <c r="F76" i="18" s="1"/>
  <c r="E72" i="18"/>
  <c r="D72" i="18"/>
  <c r="C72" i="18"/>
  <c r="F72" i="18" s="1"/>
  <c r="F71" i="18"/>
  <c r="F70" i="18"/>
  <c r="G20" i="22" l="1"/>
  <c r="F11" i="22"/>
  <c r="F20" i="22"/>
  <c r="F77" i="18"/>
  <c r="C11" i="26"/>
  <c r="D11" i="26"/>
  <c r="E11" i="26"/>
  <c r="D10" i="26"/>
  <c r="E10" i="26"/>
  <c r="C10" i="26"/>
  <c r="I23" i="42" l="1"/>
  <c r="J23" i="42"/>
  <c r="I24" i="42"/>
  <c r="J24" i="42"/>
  <c r="I25" i="42"/>
  <c r="J25" i="42"/>
  <c r="I26" i="42"/>
  <c r="J26" i="42"/>
  <c r="I27" i="42"/>
  <c r="J27" i="42"/>
  <c r="I28" i="42"/>
  <c r="J28" i="42"/>
  <c r="I29" i="42"/>
  <c r="J29" i="42"/>
  <c r="I30" i="42"/>
  <c r="J30" i="42"/>
  <c r="I31" i="42"/>
  <c r="J31" i="42"/>
  <c r="J22" i="42"/>
  <c r="I22" i="42"/>
  <c r="G27" i="8" l="1"/>
  <c r="E78" i="42" l="1"/>
  <c r="F78" i="42"/>
  <c r="G78" i="42"/>
  <c r="H78" i="42"/>
  <c r="I78" i="42"/>
  <c r="J78" i="42"/>
  <c r="D78" i="42"/>
  <c r="E68" i="42"/>
  <c r="F68" i="42"/>
  <c r="G68" i="42"/>
  <c r="H68" i="42"/>
  <c r="I68" i="42"/>
  <c r="J68" i="42"/>
  <c r="D68" i="42"/>
  <c r="E61" i="42"/>
  <c r="F61" i="42"/>
  <c r="G61" i="42"/>
  <c r="H61" i="42"/>
  <c r="I61" i="42"/>
  <c r="J61" i="42"/>
  <c r="D61" i="42"/>
  <c r="E58" i="42"/>
  <c r="F58" i="42"/>
  <c r="G58" i="42"/>
  <c r="H58" i="42"/>
  <c r="I58" i="42"/>
  <c r="J58" i="42"/>
  <c r="D58" i="42"/>
  <c r="E48" i="42" l="1"/>
  <c r="F48" i="42"/>
  <c r="G48" i="42"/>
  <c r="H48" i="42"/>
  <c r="I48" i="42"/>
  <c r="J48" i="42"/>
  <c r="D48" i="42"/>
  <c r="E51" i="42"/>
  <c r="F51" i="42"/>
  <c r="G51" i="42"/>
  <c r="H51" i="42"/>
  <c r="I51" i="42"/>
  <c r="J51" i="42"/>
  <c r="D51" i="42"/>
  <c r="D12" i="5" l="1"/>
  <c r="E12" i="5"/>
  <c r="C12" i="5"/>
  <c r="D12" i="27"/>
  <c r="D12" i="26" s="1"/>
  <c r="E12" i="27"/>
  <c r="E12" i="26" s="1"/>
  <c r="C12" i="27"/>
  <c r="C12" i="26" s="1"/>
  <c r="H44" i="44" l="1"/>
  <c r="F44" i="44"/>
  <c r="D44" i="44"/>
  <c r="H43" i="44"/>
  <c r="F43" i="44"/>
  <c r="D43" i="44"/>
  <c r="D42" i="44"/>
  <c r="F41" i="44"/>
  <c r="H40" i="44"/>
  <c r="F40" i="44"/>
  <c r="D40" i="44"/>
  <c r="H39" i="44"/>
  <c r="F39" i="44"/>
  <c r="D39" i="44"/>
  <c r="H38" i="44"/>
  <c r="F38" i="44"/>
  <c r="D38" i="44"/>
  <c r="H37" i="44"/>
  <c r="F37" i="44"/>
  <c r="D37" i="44"/>
  <c r="H36" i="44"/>
  <c r="F36" i="44"/>
  <c r="D36" i="44"/>
  <c r="F35" i="44"/>
  <c r="D35" i="44"/>
  <c r="H34" i="44"/>
  <c r="F34" i="44"/>
  <c r="D34" i="44"/>
  <c r="H33" i="44"/>
  <c r="F33" i="44"/>
  <c r="D33"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H15" i="44"/>
  <c r="F15" i="44"/>
  <c r="D15" i="44"/>
  <c r="F14" i="44"/>
  <c r="D14" i="44"/>
  <c r="H13" i="44"/>
  <c r="F13" i="44"/>
  <c r="D13" i="44"/>
  <c r="H12" i="44"/>
  <c r="F12" i="44"/>
  <c r="D12" i="44"/>
  <c r="H11" i="44"/>
  <c r="F11" i="44"/>
  <c r="D11" i="44"/>
  <c r="F10" i="44"/>
  <c r="D10" i="44"/>
  <c r="H9" i="44"/>
  <c r="F9" i="44"/>
  <c r="D9" i="44"/>
  <c r="H8" i="44"/>
  <c r="F8" i="44"/>
  <c r="D8" i="44"/>
  <c r="H7" i="44"/>
  <c r="F7" i="44"/>
  <c r="D7" i="44"/>
  <c r="H6" i="44"/>
  <c r="F6" i="44"/>
  <c r="D6" i="44"/>
  <c r="K61" i="38" l="1"/>
  <c r="K58" i="38"/>
  <c r="K71" i="42"/>
  <c r="K68" i="42"/>
  <c r="K81" i="42"/>
  <c r="K78" i="42"/>
  <c r="K61" i="42"/>
  <c r="K58" i="42"/>
  <c r="F64" i="18" l="1"/>
  <c r="F63" i="18"/>
  <c r="F62" i="18"/>
  <c r="F59" i="18"/>
  <c r="C74" i="19"/>
  <c r="C70" i="19"/>
  <c r="C48" i="32" l="1"/>
  <c r="D48" i="32"/>
  <c r="C47" i="32"/>
  <c r="D47" i="32"/>
  <c r="D45" i="32"/>
  <c r="E44" i="32"/>
  <c r="E45" i="32"/>
  <c r="E46" i="32"/>
  <c r="E47" i="32"/>
  <c r="E48" i="32"/>
  <c r="D43" i="32"/>
  <c r="E43" i="32"/>
  <c r="C43" i="32"/>
  <c r="C52" i="32"/>
  <c r="D21" i="32"/>
  <c r="D22" i="32"/>
  <c r="D23" i="32"/>
  <c r="D19" i="32"/>
  <c r="D13" i="32"/>
  <c r="F44" i="43" l="1"/>
  <c r="F43" i="43"/>
  <c r="F42" i="43"/>
  <c r="F41" i="43"/>
  <c r="F40" i="43"/>
  <c r="F39" i="43"/>
  <c r="F38" i="43"/>
  <c r="F37" i="43"/>
  <c r="F36" i="43"/>
  <c r="F35" i="43"/>
  <c r="F34" i="43"/>
  <c r="F33" i="43"/>
  <c r="F32" i="43"/>
  <c r="F31" i="43"/>
  <c r="F30" i="43"/>
  <c r="F29" i="43"/>
  <c r="F28" i="43"/>
  <c r="F27" i="43"/>
  <c r="F26" i="43"/>
  <c r="F25" i="43"/>
  <c r="F24" i="43"/>
  <c r="F23" i="43"/>
  <c r="F22" i="43"/>
  <c r="F20" i="43"/>
  <c r="F19" i="43"/>
  <c r="F18" i="43"/>
  <c r="F17" i="43"/>
  <c r="F16" i="43"/>
  <c r="F15" i="43"/>
  <c r="F14" i="43"/>
  <c r="F13" i="43"/>
  <c r="F12" i="43"/>
  <c r="F11" i="43"/>
  <c r="F10" i="43"/>
  <c r="F9" i="43"/>
  <c r="F8" i="43"/>
  <c r="F7" i="43"/>
  <c r="F6" i="43"/>
  <c r="H44" i="43"/>
  <c r="H39" i="43"/>
  <c r="H38" i="43"/>
  <c r="H37" i="43"/>
  <c r="H33" i="43"/>
  <c r="H25" i="43"/>
  <c r="H22" i="43"/>
  <c r="H19" i="43"/>
  <c r="H18" i="43"/>
  <c r="H16" i="43"/>
  <c r="H13" i="43"/>
  <c r="H11" i="43"/>
  <c r="H9" i="43"/>
  <c r="H8" i="43"/>
  <c r="H6" i="43"/>
  <c r="H6" i="39" s="1"/>
  <c r="D44" i="43"/>
  <c r="D43" i="43"/>
  <c r="D42" i="43"/>
  <c r="D40" i="43"/>
  <c r="D39" i="43"/>
  <c r="D38" i="43"/>
  <c r="D37" i="43"/>
  <c r="D36" i="43"/>
  <c r="D35" i="43"/>
  <c r="D34" i="43"/>
  <c r="D33" i="43"/>
  <c r="D32" i="43"/>
  <c r="D31" i="43"/>
  <c r="D30" i="43"/>
  <c r="D29" i="43"/>
  <c r="D28" i="43"/>
  <c r="D27" i="43"/>
  <c r="D26" i="43"/>
  <c r="D25" i="43"/>
  <c r="D24" i="43"/>
  <c r="D23" i="43"/>
  <c r="D22" i="43"/>
  <c r="D20" i="43"/>
  <c r="D19" i="43"/>
  <c r="D18" i="43"/>
  <c r="D17" i="43"/>
  <c r="D16" i="43"/>
  <c r="D15" i="43"/>
  <c r="D14" i="43"/>
  <c r="D13" i="43"/>
  <c r="D12" i="43"/>
  <c r="D11" i="43"/>
  <c r="D10" i="43"/>
  <c r="D9" i="43"/>
  <c r="D8" i="43"/>
  <c r="D7" i="43"/>
  <c r="D6" i="43"/>
  <c r="D6" i="39" s="1"/>
  <c r="F30" i="8"/>
  <c r="E30" i="8"/>
  <c r="F5" i="30"/>
  <c r="G28" i="8"/>
  <c r="G29" i="8"/>
  <c r="G24" i="8"/>
  <c r="G22" i="8"/>
  <c r="G17" i="8"/>
  <c r="G18" i="8"/>
  <c r="G19" i="8"/>
  <c r="G16" i="8"/>
  <c r="K31" i="35"/>
  <c r="K30" i="35"/>
  <c r="K29" i="35"/>
  <c r="K28" i="35"/>
  <c r="K27" i="35"/>
  <c r="K26" i="35"/>
  <c r="K25" i="35"/>
  <c r="K24" i="35"/>
  <c r="K23" i="35"/>
  <c r="K22" i="35"/>
  <c r="K31" i="36"/>
  <c r="K30" i="36"/>
  <c r="K29" i="36"/>
  <c r="K28" i="36"/>
  <c r="K27" i="36"/>
  <c r="K26" i="36"/>
  <c r="K25" i="36"/>
  <c r="K24" i="36"/>
  <c r="K23" i="36"/>
  <c r="K22" i="36"/>
  <c r="K31" i="37"/>
  <c r="K29" i="37"/>
  <c r="K28" i="37"/>
  <c r="K27" i="37"/>
  <c r="K26" i="37"/>
  <c r="K25" i="37"/>
  <c r="K24" i="37"/>
  <c r="K23" i="37"/>
  <c r="K22" i="37"/>
  <c r="G45" i="44"/>
  <c r="H10" i="44" s="1"/>
  <c r="E45" i="44"/>
  <c r="C45" i="44"/>
  <c r="G45" i="43"/>
  <c r="H14" i="43" s="1"/>
  <c r="E45" i="43"/>
  <c r="F21" i="43" s="1"/>
  <c r="H31" i="43"/>
  <c r="D51" i="34"/>
  <c r="K31" i="38"/>
  <c r="K30" i="38"/>
  <c r="K29" i="38"/>
  <c r="K27" i="38"/>
  <c r="K26" i="38"/>
  <c r="K25" i="38"/>
  <c r="K24" i="38"/>
  <c r="K23" i="38"/>
  <c r="K22" i="38"/>
  <c r="F12" i="17"/>
  <c r="E12" i="17"/>
  <c r="D12" i="17"/>
  <c r="C12" i="17"/>
  <c r="E65" i="18"/>
  <c r="D65" i="18"/>
  <c r="C65" i="18"/>
  <c r="F33" i="18"/>
  <c r="I32" i="18" s="1"/>
  <c r="D205" i="3"/>
  <c r="H186" i="3"/>
  <c r="G186" i="3"/>
  <c r="F186" i="3"/>
  <c r="E186" i="3"/>
  <c r="D186" i="3"/>
  <c r="C186" i="3"/>
  <c r="E178" i="3"/>
  <c r="D178" i="3"/>
  <c r="C178" i="3"/>
  <c r="E20" i="3"/>
  <c r="E19" i="3"/>
  <c r="E15" i="3"/>
  <c r="E11" i="3"/>
  <c r="F11" i="3"/>
  <c r="E7" i="3"/>
  <c r="G20" i="3"/>
  <c r="F20" i="3"/>
  <c r="J23" i="34"/>
  <c r="I24" i="34"/>
  <c r="J24" i="34"/>
  <c r="I25" i="34"/>
  <c r="I26" i="34"/>
  <c r="J27" i="34"/>
  <c r="I28" i="34"/>
  <c r="J28" i="34"/>
  <c r="I30" i="34"/>
  <c r="J31" i="34"/>
  <c r="J22" i="34"/>
  <c r="I22" i="34"/>
  <c r="F81" i="19"/>
  <c r="D75" i="19"/>
  <c r="E75" i="19"/>
  <c r="D74" i="19"/>
  <c r="E74" i="19"/>
  <c r="F74" i="19"/>
  <c r="C75" i="19"/>
  <c r="D73" i="19"/>
  <c r="D76" i="19" s="1"/>
  <c r="D77" i="19" s="1"/>
  <c r="E73" i="19"/>
  <c r="C73" i="19"/>
  <c r="F73" i="19" s="1"/>
  <c r="D71" i="19"/>
  <c r="E71" i="19"/>
  <c r="C71" i="19"/>
  <c r="D70" i="19"/>
  <c r="D72" i="19" s="1"/>
  <c r="E70" i="19"/>
  <c r="E64" i="19"/>
  <c r="D64" i="19"/>
  <c r="C64" i="19"/>
  <c r="D63" i="19"/>
  <c r="E63" i="19"/>
  <c r="C63" i="19"/>
  <c r="D62" i="19"/>
  <c r="E62" i="19"/>
  <c r="C62" i="19"/>
  <c r="D60" i="19"/>
  <c r="E60" i="19"/>
  <c r="C60" i="19"/>
  <c r="D59" i="19"/>
  <c r="D61" i="19" s="1"/>
  <c r="E59" i="19"/>
  <c r="E61" i="19" s="1"/>
  <c r="C59" i="19"/>
  <c r="C61" i="19" s="1"/>
  <c r="F81" i="20"/>
  <c r="D75" i="20"/>
  <c r="D76" i="20" s="1"/>
  <c r="D77" i="20" s="1"/>
  <c r="E75" i="20"/>
  <c r="C75" i="20"/>
  <c r="F75" i="20" s="1"/>
  <c r="D74" i="20"/>
  <c r="E74" i="20"/>
  <c r="C74" i="20"/>
  <c r="F74" i="20" s="1"/>
  <c r="D73" i="20"/>
  <c r="E73" i="20"/>
  <c r="C73" i="20"/>
  <c r="D71" i="20"/>
  <c r="D72" i="20" s="1"/>
  <c r="E71" i="20"/>
  <c r="C71" i="20"/>
  <c r="D70" i="20"/>
  <c r="E70" i="20"/>
  <c r="C70" i="20"/>
  <c r="C72" i="20" s="1"/>
  <c r="D64" i="20"/>
  <c r="E64" i="20"/>
  <c r="C64" i="20"/>
  <c r="D63" i="20"/>
  <c r="E63" i="20"/>
  <c r="C63" i="20"/>
  <c r="D62" i="20"/>
  <c r="E62" i="20"/>
  <c r="C62" i="20"/>
  <c r="D60" i="20"/>
  <c r="E60" i="20"/>
  <c r="C60" i="20"/>
  <c r="E59" i="20"/>
  <c r="E61" i="20" s="1"/>
  <c r="D59" i="20"/>
  <c r="D61" i="20" s="1"/>
  <c r="C59" i="20"/>
  <c r="C61" i="20" s="1"/>
  <c r="E33" i="18"/>
  <c r="H30" i="18" s="1"/>
  <c r="D33" i="18"/>
  <c r="G32" i="18" s="1"/>
  <c r="E76" i="19"/>
  <c r="E77" i="19" s="1"/>
  <c r="C76" i="19"/>
  <c r="E72" i="19"/>
  <c r="C72" i="19"/>
  <c r="F71" i="19"/>
  <c r="F70" i="19"/>
  <c r="F60" i="19"/>
  <c r="E76" i="20"/>
  <c r="F60" i="20"/>
  <c r="E33" i="17"/>
  <c r="H27" i="17" s="1"/>
  <c r="E61" i="18"/>
  <c r="D61" i="18"/>
  <c r="C61" i="18"/>
  <c r="F60" i="18"/>
  <c r="F65" i="18"/>
  <c r="C21" i="32"/>
  <c r="D25" i="32"/>
  <c r="C23" i="32"/>
  <c r="C22" i="32"/>
  <c r="C19" i="32"/>
  <c r="C13" i="32"/>
  <c r="J37" i="35"/>
  <c r="J37" i="36"/>
  <c r="J37" i="37"/>
  <c r="E20" i="21"/>
  <c r="E7" i="21"/>
  <c r="K51" i="42"/>
  <c r="K48" i="42"/>
  <c r="K51" i="38"/>
  <c r="K48" i="38"/>
  <c r="C7" i="20"/>
  <c r="D7" i="20"/>
  <c r="D7" i="19" s="1"/>
  <c r="E7" i="20"/>
  <c r="F7" i="20"/>
  <c r="F7" i="19" s="1"/>
  <c r="C8" i="20"/>
  <c r="C8" i="19" s="1"/>
  <c r="D8" i="20"/>
  <c r="D8" i="19" s="1"/>
  <c r="E8" i="20"/>
  <c r="E8" i="19" s="1"/>
  <c r="F8" i="20"/>
  <c r="F8" i="19" s="1"/>
  <c r="C9" i="20"/>
  <c r="C9" i="19" s="1"/>
  <c r="D9" i="20"/>
  <c r="D9" i="19" s="1"/>
  <c r="E9" i="20"/>
  <c r="F9" i="20"/>
  <c r="F9" i="19" s="1"/>
  <c r="C11" i="20"/>
  <c r="C11" i="19" s="1"/>
  <c r="D11" i="20"/>
  <c r="D11" i="19" s="1"/>
  <c r="E11" i="20"/>
  <c r="F11" i="20"/>
  <c r="F11" i="19" s="1"/>
  <c r="F25" i="8"/>
  <c r="E25" i="8"/>
  <c r="F20" i="8"/>
  <c r="E20" i="8"/>
  <c r="F82" i="33"/>
  <c r="F80" i="33"/>
  <c r="F78" i="33"/>
  <c r="D66" i="33"/>
  <c r="E66" i="33"/>
  <c r="F66" i="33"/>
  <c r="D67" i="33"/>
  <c r="E67" i="33"/>
  <c r="F67" i="33"/>
  <c r="D68" i="33"/>
  <c r="E68" i="33"/>
  <c r="F68" i="33"/>
  <c r="D69" i="33"/>
  <c r="E69" i="33"/>
  <c r="F69" i="33"/>
  <c r="E65" i="33"/>
  <c r="F65" i="33"/>
  <c r="D65" i="33"/>
  <c r="F61" i="33"/>
  <c r="D50" i="33"/>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F20" i="33" s="1"/>
  <c r="E18" i="33"/>
  <c r="F18" i="33"/>
  <c r="E19" i="33"/>
  <c r="F19" i="33"/>
  <c r="F16" i="33"/>
  <c r="E16" i="33"/>
  <c r="G7" i="39"/>
  <c r="G8" i="39"/>
  <c r="H8" i="39" s="1"/>
  <c r="G9" i="39"/>
  <c r="H9" i="39" s="1"/>
  <c r="G10" i="39"/>
  <c r="G11" i="39"/>
  <c r="H11" i="39" s="1"/>
  <c r="G12" i="39"/>
  <c r="G13" i="39"/>
  <c r="H13" i="39"/>
  <c r="G14" i="39"/>
  <c r="G15" i="39"/>
  <c r="G16" i="39"/>
  <c r="H16" i="39" s="1"/>
  <c r="G17" i="39"/>
  <c r="G18" i="39"/>
  <c r="H18" i="39" s="1"/>
  <c r="G19" i="39"/>
  <c r="H19" i="39" s="1"/>
  <c r="G20" i="39"/>
  <c r="G21" i="39"/>
  <c r="G22" i="39"/>
  <c r="H22" i="39" s="1"/>
  <c r="G23" i="39"/>
  <c r="G24" i="39"/>
  <c r="G25" i="39"/>
  <c r="H25" i="39" s="1"/>
  <c r="G26" i="39"/>
  <c r="G27" i="39"/>
  <c r="G28" i="39"/>
  <c r="G29" i="39"/>
  <c r="G30" i="39"/>
  <c r="G31" i="39"/>
  <c r="G32" i="39"/>
  <c r="G33" i="39"/>
  <c r="H33" i="39"/>
  <c r="G34" i="39"/>
  <c r="G35" i="39"/>
  <c r="G36" i="39"/>
  <c r="G37" i="39"/>
  <c r="H37" i="39" s="1"/>
  <c r="G38" i="39"/>
  <c r="H38" i="39" s="1"/>
  <c r="G39" i="39"/>
  <c r="H39" i="39" s="1"/>
  <c r="G40" i="39"/>
  <c r="G41" i="39"/>
  <c r="G42" i="39"/>
  <c r="G43" i="39"/>
  <c r="G44" i="39"/>
  <c r="H44" i="39"/>
  <c r="G6" i="39"/>
  <c r="E7" i="39"/>
  <c r="F7" i="39" s="1"/>
  <c r="E8" i="39"/>
  <c r="F8" i="39"/>
  <c r="E9" i="39"/>
  <c r="E10" i="39"/>
  <c r="F10" i="39"/>
  <c r="E11" i="39"/>
  <c r="F11" i="39"/>
  <c r="E12" i="39"/>
  <c r="F12" i="39" s="1"/>
  <c r="E13" i="39"/>
  <c r="F13" i="39"/>
  <c r="E14" i="39"/>
  <c r="F14" i="39"/>
  <c r="E15" i="39"/>
  <c r="F15" i="39"/>
  <c r="E16" i="39"/>
  <c r="F16" i="39" s="1"/>
  <c r="E17" i="39"/>
  <c r="F17" i="39"/>
  <c r="E18" i="39"/>
  <c r="F18" i="39"/>
  <c r="E19" i="39"/>
  <c r="F19" i="39"/>
  <c r="E20" i="39"/>
  <c r="F20" i="39" s="1"/>
  <c r="E21" i="39"/>
  <c r="E22" i="39"/>
  <c r="F22" i="39"/>
  <c r="E23" i="39"/>
  <c r="F23" i="39" s="1"/>
  <c r="E24" i="39"/>
  <c r="F24" i="39"/>
  <c r="E25" i="39"/>
  <c r="F25" i="39"/>
  <c r="E26" i="39"/>
  <c r="F26" i="39"/>
  <c r="E27" i="39"/>
  <c r="F27" i="39" s="1"/>
  <c r="E28" i="39"/>
  <c r="F28" i="39"/>
  <c r="E29" i="39"/>
  <c r="F29" i="39"/>
  <c r="E30" i="39"/>
  <c r="F30" i="39"/>
  <c r="E31" i="39"/>
  <c r="F31" i="39" s="1"/>
  <c r="E32" i="39"/>
  <c r="F32" i="39"/>
  <c r="E33" i="39"/>
  <c r="F33" i="39"/>
  <c r="E34" i="39"/>
  <c r="F34" i="39"/>
  <c r="E35" i="39"/>
  <c r="F35" i="39" s="1"/>
  <c r="E36" i="39"/>
  <c r="F36" i="39"/>
  <c r="E37" i="39"/>
  <c r="F37" i="39"/>
  <c r="E38" i="39"/>
  <c r="F38" i="39"/>
  <c r="E39" i="39"/>
  <c r="F39" i="39" s="1"/>
  <c r="E40" i="39"/>
  <c r="F40" i="39"/>
  <c r="E41" i="39"/>
  <c r="F41" i="39"/>
  <c r="E42" i="39"/>
  <c r="E43" i="39"/>
  <c r="F43" i="39"/>
  <c r="E44" i="39"/>
  <c r="F44" i="39"/>
  <c r="E6" i="39"/>
  <c r="C7" i="39"/>
  <c r="D7" i="39"/>
  <c r="C8" i="39"/>
  <c r="D8" i="39"/>
  <c r="C9" i="39"/>
  <c r="D9" i="39" s="1"/>
  <c r="C10" i="39"/>
  <c r="D10" i="39"/>
  <c r="C11" i="39"/>
  <c r="D11" i="39"/>
  <c r="C12" i="39"/>
  <c r="D12" i="39"/>
  <c r="C13" i="39"/>
  <c r="D13" i="39" s="1"/>
  <c r="C14" i="39"/>
  <c r="D14" i="39"/>
  <c r="C15" i="39"/>
  <c r="D15" i="39"/>
  <c r="C16" i="39"/>
  <c r="C17" i="39"/>
  <c r="D17" i="39" s="1"/>
  <c r="C18" i="39"/>
  <c r="D18" i="39"/>
  <c r="C19" i="39"/>
  <c r="D19" i="39"/>
  <c r="C20" i="39"/>
  <c r="D20" i="39"/>
  <c r="C21" i="39"/>
  <c r="D21" i="39" s="1"/>
  <c r="C22" i="39"/>
  <c r="D22" i="39"/>
  <c r="C23" i="39"/>
  <c r="D23" i="39" s="1"/>
  <c r="C24" i="39"/>
  <c r="D24" i="39"/>
  <c r="C25" i="39"/>
  <c r="D25" i="39"/>
  <c r="C26" i="39"/>
  <c r="D26" i="39"/>
  <c r="C27" i="39"/>
  <c r="D27" i="39" s="1"/>
  <c r="C28" i="39"/>
  <c r="D28" i="39"/>
  <c r="C29" i="39"/>
  <c r="D29" i="39"/>
  <c r="C30" i="39"/>
  <c r="D30" i="39"/>
  <c r="C31" i="39"/>
  <c r="D31" i="39" s="1"/>
  <c r="C32" i="39"/>
  <c r="D32" i="39"/>
  <c r="C33" i="39"/>
  <c r="D33" i="39"/>
  <c r="C34" i="39"/>
  <c r="D34" i="39"/>
  <c r="C35" i="39"/>
  <c r="D35" i="39" s="1"/>
  <c r="C36" i="39"/>
  <c r="D36" i="39"/>
  <c r="C37" i="39"/>
  <c r="D37" i="39"/>
  <c r="C38" i="39"/>
  <c r="D38" i="39" s="1"/>
  <c r="C39" i="39"/>
  <c r="D39" i="39"/>
  <c r="C40" i="39"/>
  <c r="D40" i="39"/>
  <c r="C41" i="39"/>
  <c r="C42" i="39"/>
  <c r="D42" i="39" s="1"/>
  <c r="C43" i="39"/>
  <c r="D43" i="39" s="1"/>
  <c r="C44" i="39"/>
  <c r="D44" i="39"/>
  <c r="F9" i="39"/>
  <c r="E51" i="34"/>
  <c r="F51" i="34"/>
  <c r="G51" i="34"/>
  <c r="H51" i="34"/>
  <c r="I51" i="34"/>
  <c r="J51" i="34"/>
  <c r="E48" i="34"/>
  <c r="F48" i="34"/>
  <c r="G48" i="34"/>
  <c r="H48" i="34"/>
  <c r="I48" i="34"/>
  <c r="J48" i="34"/>
  <c r="D48" i="34"/>
  <c r="J37" i="38"/>
  <c r="I23" i="34"/>
  <c r="J25" i="34"/>
  <c r="J26" i="34"/>
  <c r="I27" i="34"/>
  <c r="I29" i="34"/>
  <c r="J29" i="34"/>
  <c r="J30" i="34"/>
  <c r="I31" i="34"/>
  <c r="C6" i="39"/>
  <c r="H31" i="39"/>
  <c r="C45" i="43"/>
  <c r="D41" i="43" s="1"/>
  <c r="D21"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c r="C37" i="20"/>
  <c r="C37" i="19" s="1"/>
  <c r="F10" i="30"/>
  <c r="E10" i="30"/>
  <c r="F8" i="30"/>
  <c r="E8" i="30"/>
  <c r="E5" i="30"/>
  <c r="F158" i="21"/>
  <c r="F157" i="21"/>
  <c r="C158" i="21"/>
  <c r="C157" i="21"/>
  <c r="E6" i="21"/>
  <c r="E9" i="21"/>
  <c r="E10" i="21"/>
  <c r="E13" i="21"/>
  <c r="E14" i="21"/>
  <c r="E17" i="21"/>
  <c r="E18" i="21"/>
  <c r="E5" i="21"/>
  <c r="D25" i="20"/>
  <c r="D25" i="19" s="1"/>
  <c r="E25" i="20"/>
  <c r="E25" i="19" s="1"/>
  <c r="F25" i="20"/>
  <c r="F25" i="19" s="1"/>
  <c r="D26" i="20"/>
  <c r="D26" i="19" s="1"/>
  <c r="E26" i="20"/>
  <c r="E26" i="19" s="1"/>
  <c r="F26" i="20"/>
  <c r="F26" i="19" s="1"/>
  <c r="D27" i="20"/>
  <c r="E27" i="20"/>
  <c r="E27" i="19" s="1"/>
  <c r="F27" i="20"/>
  <c r="F27" i="19" s="1"/>
  <c r="D28" i="20"/>
  <c r="D28" i="19" s="1"/>
  <c r="E28" i="20"/>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F32" i="20"/>
  <c r="F32" i="19" s="1"/>
  <c r="E24" i="20"/>
  <c r="E24" i="19" s="1"/>
  <c r="F24" i="20"/>
  <c r="F24" i="19" s="1"/>
  <c r="D24" i="20"/>
  <c r="C15" i="20"/>
  <c r="C15" i="19" s="1"/>
  <c r="D15" i="20"/>
  <c r="D15" i="19" s="1"/>
  <c r="E15" i="20"/>
  <c r="E15" i="19" s="1"/>
  <c r="F15" i="20"/>
  <c r="F15" i="19" s="1"/>
  <c r="C16" i="20"/>
  <c r="C16" i="19" s="1"/>
  <c r="D16" i="20"/>
  <c r="D16" i="19" s="1"/>
  <c r="E16" i="20"/>
  <c r="F16" i="20"/>
  <c r="F16" i="19" s="1"/>
  <c r="D14" i="20"/>
  <c r="D14" i="19" s="1"/>
  <c r="E14" i="20"/>
  <c r="E14" i="19" s="1"/>
  <c r="F14" i="20"/>
  <c r="C14" i="20"/>
  <c r="C14" i="19" s="1"/>
  <c r="F10" i="6"/>
  <c r="E10" i="6"/>
  <c r="F5" i="6"/>
  <c r="E5" i="6"/>
  <c r="F9" i="30"/>
  <c r="E9" i="30"/>
  <c r="E19" i="21"/>
  <c r="E15" i="21"/>
  <c r="I16" i="2"/>
  <c r="H16" i="2"/>
  <c r="G16" i="2"/>
  <c r="I15" i="2"/>
  <c r="H15" i="2"/>
  <c r="G15" i="2"/>
  <c r="I14" i="2"/>
  <c r="H14" i="2"/>
  <c r="G14" i="2"/>
  <c r="I11" i="2"/>
  <c r="H11" i="2"/>
  <c r="G11" i="2"/>
  <c r="I9" i="2"/>
  <c r="H9" i="2"/>
  <c r="G9" i="2"/>
  <c r="I8" i="2"/>
  <c r="H8" i="2"/>
  <c r="G8" i="2"/>
  <c r="I7" i="2"/>
  <c r="H7" i="2"/>
  <c r="G7" i="2"/>
  <c r="I16" i="16"/>
  <c r="H16" i="16"/>
  <c r="G16" i="16"/>
  <c r="I15" i="16"/>
  <c r="H15" i="16"/>
  <c r="G15" i="16"/>
  <c r="I14" i="16"/>
  <c r="H14" i="16"/>
  <c r="G14" i="16"/>
  <c r="I11" i="16"/>
  <c r="H11" i="16"/>
  <c r="G11" i="16"/>
  <c r="I9" i="16"/>
  <c r="H9" i="16"/>
  <c r="G9" i="16"/>
  <c r="I8" i="16"/>
  <c r="H8" i="16"/>
  <c r="G8" i="16"/>
  <c r="I7" i="16"/>
  <c r="H7" i="16"/>
  <c r="G7" i="16"/>
  <c r="I16" i="17"/>
  <c r="H16" i="17"/>
  <c r="G16" i="17"/>
  <c r="I15" i="17"/>
  <c r="H15" i="17"/>
  <c r="G15" i="17"/>
  <c r="I14" i="17"/>
  <c r="H14" i="17"/>
  <c r="G14" i="17"/>
  <c r="I11" i="17"/>
  <c r="H11" i="17"/>
  <c r="G11" i="17"/>
  <c r="I10" i="17"/>
  <c r="H10" i="17"/>
  <c r="G10" i="17"/>
  <c r="I9" i="17"/>
  <c r="H9" i="17"/>
  <c r="G9" i="17"/>
  <c r="I8" i="17"/>
  <c r="H8" i="17"/>
  <c r="G8" i="17"/>
  <c r="I7" i="17"/>
  <c r="H7" i="17"/>
  <c r="G7" i="17"/>
  <c r="G8" i="18"/>
  <c r="H8" i="18"/>
  <c r="G9" i="18"/>
  <c r="H9" i="18"/>
  <c r="G10" i="18"/>
  <c r="H10" i="18"/>
  <c r="G11" i="18"/>
  <c r="H11" i="18"/>
  <c r="G12" i="18"/>
  <c r="H12" i="18"/>
  <c r="G13" i="18"/>
  <c r="H13" i="18"/>
  <c r="G14" i="18"/>
  <c r="H14" i="18"/>
  <c r="G15" i="18"/>
  <c r="H15" i="18"/>
  <c r="G16" i="18"/>
  <c r="H16" i="18"/>
  <c r="H7" i="18"/>
  <c r="G7" i="18"/>
  <c r="I14" i="18"/>
  <c r="I13" i="18"/>
  <c r="I15" i="18"/>
  <c r="I16" i="18"/>
  <c r="F25" i="33"/>
  <c r="F17" i="18"/>
  <c r="E17" i="18"/>
  <c r="D17" i="18"/>
  <c r="C17" i="18"/>
  <c r="F33" i="17"/>
  <c r="I32" i="17" s="1"/>
  <c r="D33" i="17"/>
  <c r="G33" i="17" s="1"/>
  <c r="F17" i="17"/>
  <c r="E17" i="17"/>
  <c r="D17" i="17"/>
  <c r="C17" i="17"/>
  <c r="F10" i="16"/>
  <c r="F12" i="16"/>
  <c r="E10" i="16"/>
  <c r="D10" i="16"/>
  <c r="D12" i="16"/>
  <c r="C10" i="16"/>
  <c r="F19" i="17"/>
  <c r="H17" i="18"/>
  <c r="H17" i="17"/>
  <c r="I17" i="17"/>
  <c r="G17" i="17"/>
  <c r="C12" i="16"/>
  <c r="I10" i="16"/>
  <c r="G10" i="16"/>
  <c r="E12" i="16"/>
  <c r="H12" i="16"/>
  <c r="H10" i="16"/>
  <c r="H17" i="16"/>
  <c r="F19" i="16"/>
  <c r="F20" i="16" s="1"/>
  <c r="G17" i="16"/>
  <c r="I17" i="16"/>
  <c r="F19" i="18"/>
  <c r="G17" i="18"/>
  <c r="F10" i="2"/>
  <c r="F12" i="2"/>
  <c r="E10" i="2"/>
  <c r="D10" i="2"/>
  <c r="D12" i="2"/>
  <c r="C10" i="2"/>
  <c r="C12" i="2"/>
  <c r="I17" i="18"/>
  <c r="F18" i="16"/>
  <c r="H10" i="2"/>
  <c r="G12" i="2"/>
  <c r="E12" i="2"/>
  <c r="H12" i="2"/>
  <c r="H17" i="2"/>
  <c r="I10" i="2"/>
  <c r="G10" i="2"/>
  <c r="F19" i="2"/>
  <c r="F20" i="2" s="1"/>
  <c r="G17" i="2"/>
  <c r="I17" i="2"/>
  <c r="G12" i="16"/>
  <c r="I12" i="16"/>
  <c r="F18" i="2"/>
  <c r="I12" i="2"/>
  <c r="D65" i="19" l="1"/>
  <c r="D66" i="19" s="1"/>
  <c r="H36" i="43"/>
  <c r="F21" i="44"/>
  <c r="F42" i="44"/>
  <c r="D41" i="44"/>
  <c r="D16" i="44"/>
  <c r="G30" i="8"/>
  <c r="G30" i="17"/>
  <c r="G26" i="17"/>
  <c r="G24" i="17"/>
  <c r="G27" i="17"/>
  <c r="G32" i="17"/>
  <c r="G25" i="17"/>
  <c r="G31" i="17"/>
  <c r="G29" i="17"/>
  <c r="G28" i="17"/>
  <c r="H12" i="17"/>
  <c r="I25" i="18"/>
  <c r="G28" i="18"/>
  <c r="I11" i="18"/>
  <c r="J36" i="36"/>
  <c r="G36" i="36" s="1"/>
  <c r="H16" i="20"/>
  <c r="G12" i="17"/>
  <c r="J36" i="37" s="1"/>
  <c r="G36" i="37" s="1"/>
  <c r="K31" i="42"/>
  <c r="K29" i="42"/>
  <c r="K25" i="42"/>
  <c r="K24" i="42"/>
  <c r="F76" i="19"/>
  <c r="F75" i="19"/>
  <c r="F73" i="20"/>
  <c r="F71" i="20"/>
  <c r="E72" i="20"/>
  <c r="F72" i="20" s="1"/>
  <c r="F77" i="20" s="1"/>
  <c r="F62" i="19"/>
  <c r="F62" i="20"/>
  <c r="F63" i="19"/>
  <c r="F63" i="20"/>
  <c r="D66" i="18"/>
  <c r="F59" i="19"/>
  <c r="G26" i="18"/>
  <c r="I29" i="17"/>
  <c r="I31" i="17"/>
  <c r="I26" i="17"/>
  <c r="I30" i="17"/>
  <c r="I24" i="17"/>
  <c r="I28" i="17"/>
  <c r="I33" i="17"/>
  <c r="I25" i="17"/>
  <c r="I27" i="17"/>
  <c r="K30" i="8"/>
  <c r="G25" i="8"/>
  <c r="E25" i="33"/>
  <c r="E20" i="33"/>
  <c r="K28" i="42"/>
  <c r="K22" i="42"/>
  <c r="K27" i="42"/>
  <c r="K30" i="42"/>
  <c r="H43" i="43"/>
  <c r="H30" i="43"/>
  <c r="H40" i="43"/>
  <c r="H32" i="43"/>
  <c r="H34" i="43"/>
  <c r="H28" i="43"/>
  <c r="H26" i="43"/>
  <c r="H27" i="43"/>
  <c r="H24" i="43"/>
  <c r="H23" i="43"/>
  <c r="H21" i="43"/>
  <c r="H20" i="43"/>
  <c r="H17" i="43"/>
  <c r="H15" i="43"/>
  <c r="H12" i="43"/>
  <c r="H7" i="43"/>
  <c r="H10" i="43"/>
  <c r="H42" i="43"/>
  <c r="D45" i="43"/>
  <c r="H14" i="44"/>
  <c r="H35" i="44"/>
  <c r="H32" i="44"/>
  <c r="H41" i="44"/>
  <c r="H29" i="44"/>
  <c r="H42" i="44"/>
  <c r="C45" i="39"/>
  <c r="D16" i="39" s="1"/>
  <c r="H41" i="43"/>
  <c r="H35" i="43"/>
  <c r="H29" i="43"/>
  <c r="F45" i="43"/>
  <c r="G45" i="39"/>
  <c r="H23" i="39" s="1"/>
  <c r="K31" i="34"/>
  <c r="K25" i="34"/>
  <c r="F64" i="20"/>
  <c r="E65" i="19"/>
  <c r="E66" i="19" s="1"/>
  <c r="F64" i="19"/>
  <c r="E65" i="20"/>
  <c r="E66" i="20" s="1"/>
  <c r="D65" i="20"/>
  <c r="D66" i="20" s="1"/>
  <c r="C66" i="18"/>
  <c r="C65" i="20"/>
  <c r="C66" i="20" s="1"/>
  <c r="F61" i="20"/>
  <c r="E66" i="18"/>
  <c r="F61" i="18"/>
  <c r="F66" i="18" s="1"/>
  <c r="F59" i="20"/>
  <c r="C76" i="20"/>
  <c r="F76" i="20" s="1"/>
  <c r="F70" i="20"/>
  <c r="C77" i="19"/>
  <c r="J36" i="35"/>
  <c r="G36" i="35" s="1"/>
  <c r="E16" i="19"/>
  <c r="I16" i="19" s="1"/>
  <c r="I16" i="20"/>
  <c r="F17" i="20"/>
  <c r="D17" i="19"/>
  <c r="G15" i="20"/>
  <c r="F14" i="19"/>
  <c r="I14" i="19" s="1"/>
  <c r="E17" i="20"/>
  <c r="H14" i="20"/>
  <c r="C17" i="20"/>
  <c r="H24" i="17"/>
  <c r="H31" i="17"/>
  <c r="H26" i="17"/>
  <c r="H25" i="17"/>
  <c r="H29" i="17"/>
  <c r="H30" i="17"/>
  <c r="H33" i="17"/>
  <c r="H28" i="17"/>
  <c r="H32" i="17"/>
  <c r="I12" i="17"/>
  <c r="I29" i="18"/>
  <c r="I33" i="18"/>
  <c r="I27" i="18"/>
  <c r="I26" i="18"/>
  <c r="I31" i="18"/>
  <c r="I30" i="18"/>
  <c r="I24" i="18"/>
  <c r="I28" i="18"/>
  <c r="H25" i="18"/>
  <c r="H32" i="18"/>
  <c r="H28" i="18"/>
  <c r="H24" i="18"/>
  <c r="G27" i="18"/>
  <c r="G31" i="18"/>
  <c r="G29" i="18"/>
  <c r="G30" i="18"/>
  <c r="G33" i="18"/>
  <c r="G25" i="18"/>
  <c r="G24" i="18"/>
  <c r="J36" i="38"/>
  <c r="I12" i="18"/>
  <c r="F18" i="18" s="1"/>
  <c r="F20" i="18" s="1"/>
  <c r="H11" i="20"/>
  <c r="G11" i="19"/>
  <c r="G11" i="20"/>
  <c r="I8" i="18"/>
  <c r="I10" i="18"/>
  <c r="I7" i="18"/>
  <c r="G16" i="19"/>
  <c r="G15" i="19"/>
  <c r="I15" i="19"/>
  <c r="G14" i="19"/>
  <c r="C17" i="19"/>
  <c r="H15" i="19"/>
  <c r="G14" i="20"/>
  <c r="I15" i="20"/>
  <c r="G16" i="20"/>
  <c r="H15" i="20"/>
  <c r="I14" i="20"/>
  <c r="D17" i="20"/>
  <c r="E11" i="19"/>
  <c r="H11" i="19" s="1"/>
  <c r="F18" i="17"/>
  <c r="F20" i="17" s="1"/>
  <c r="I7" i="20"/>
  <c r="I11" i="20"/>
  <c r="H8" i="20"/>
  <c r="H9" i="20"/>
  <c r="H7" i="20"/>
  <c r="D33" i="20"/>
  <c r="G25" i="20" s="1"/>
  <c r="C65" i="19"/>
  <c r="C66" i="19" s="1"/>
  <c r="F61" i="19"/>
  <c r="F72" i="19"/>
  <c r="E77" i="20"/>
  <c r="F77" i="19"/>
  <c r="F33" i="19"/>
  <c r="I33" i="19" s="1"/>
  <c r="F33" i="20"/>
  <c r="I27" i="20" s="1"/>
  <c r="H27" i="18"/>
  <c r="H31" i="18"/>
  <c r="H29" i="18"/>
  <c r="H33" i="18"/>
  <c r="D24" i="19"/>
  <c r="E32" i="19"/>
  <c r="E28" i="19"/>
  <c r="D27" i="19"/>
  <c r="H26" i="18"/>
  <c r="E33" i="20"/>
  <c r="H29" i="20" s="1"/>
  <c r="G7" i="20"/>
  <c r="I9" i="18"/>
  <c r="E10" i="20"/>
  <c r="E12" i="20" s="1"/>
  <c r="I8" i="19"/>
  <c r="G8" i="19"/>
  <c r="I9" i="20"/>
  <c r="C10" i="20"/>
  <c r="H8" i="19"/>
  <c r="G8" i="20"/>
  <c r="E7" i="19"/>
  <c r="H7" i="19" s="1"/>
  <c r="C7" i="19"/>
  <c r="C10" i="19" s="1"/>
  <c r="C12" i="19" s="1"/>
  <c r="I8" i="20"/>
  <c r="F10" i="19"/>
  <c r="F12" i="19" s="1"/>
  <c r="F10" i="20"/>
  <c r="F12" i="20" s="1"/>
  <c r="G9" i="20"/>
  <c r="D10" i="19"/>
  <c r="D12" i="19" s="1"/>
  <c r="D10" i="20"/>
  <c r="D12" i="20" s="1"/>
  <c r="G9" i="19"/>
  <c r="E9" i="19"/>
  <c r="H9" i="19" s="1"/>
  <c r="E11" i="21"/>
  <c r="J30" i="8"/>
  <c r="G20" i="8"/>
  <c r="K51" i="34"/>
  <c r="K48" i="34"/>
  <c r="K23" i="42"/>
  <c r="K26" i="42"/>
  <c r="K30" i="34"/>
  <c r="K26" i="34"/>
  <c r="K29" i="34"/>
  <c r="K27" i="34"/>
  <c r="K23" i="34"/>
  <c r="J37" i="42"/>
  <c r="K28" i="34"/>
  <c r="K24" i="34"/>
  <c r="K22" i="34"/>
  <c r="J37" i="34"/>
  <c r="F6" i="39"/>
  <c r="E45" i="39"/>
  <c r="F21" i="39" s="1"/>
  <c r="H36" i="39" l="1"/>
  <c r="F45" i="44"/>
  <c r="F42" i="39"/>
  <c r="D41" i="39"/>
  <c r="D45" i="44"/>
  <c r="D45" i="39"/>
  <c r="H17" i="20"/>
  <c r="H45" i="44"/>
  <c r="C77" i="20"/>
  <c r="F65" i="20"/>
  <c r="F66" i="20" s="1"/>
  <c r="F65" i="19"/>
  <c r="F66" i="19" s="1"/>
  <c r="E33" i="19"/>
  <c r="H26" i="19" s="1"/>
  <c r="H34" i="39"/>
  <c r="H43" i="39"/>
  <c r="H28" i="39"/>
  <c r="H40" i="39"/>
  <c r="H30" i="39"/>
  <c r="H27" i="39"/>
  <c r="H26" i="39"/>
  <c r="H24" i="39"/>
  <c r="H17" i="39"/>
  <c r="H10" i="39"/>
  <c r="H21" i="39"/>
  <c r="H20" i="39"/>
  <c r="H15" i="39"/>
  <c r="H12" i="39"/>
  <c r="H7" i="39"/>
  <c r="H42" i="39"/>
  <c r="H45" i="43"/>
  <c r="F45" i="39"/>
  <c r="H29" i="39"/>
  <c r="H35" i="39"/>
  <c r="H32" i="39"/>
  <c r="H41" i="39"/>
  <c r="H14" i="39"/>
  <c r="J36" i="42"/>
  <c r="G36" i="42" s="1"/>
  <c r="G36" i="38"/>
  <c r="E17" i="19"/>
  <c r="H16" i="19"/>
  <c r="F17" i="19"/>
  <c r="H14" i="19"/>
  <c r="F19" i="20"/>
  <c r="I11" i="19"/>
  <c r="I26" i="20"/>
  <c r="I24" i="19"/>
  <c r="H28" i="20"/>
  <c r="G30" i="20"/>
  <c r="G33" i="20"/>
  <c r="G27" i="20"/>
  <c r="G28" i="20"/>
  <c r="G29" i="20"/>
  <c r="G24" i="20"/>
  <c r="G17" i="19"/>
  <c r="G17" i="20"/>
  <c r="I17" i="20"/>
  <c r="H12" i="20"/>
  <c r="G12" i="19"/>
  <c r="I10" i="20"/>
  <c r="I27" i="19"/>
  <c r="G26" i="20"/>
  <c r="G31" i="20"/>
  <c r="G32" i="20"/>
  <c r="I25" i="19"/>
  <c r="I31" i="19"/>
  <c r="I32" i="20"/>
  <c r="I30" i="20"/>
  <c r="I28" i="20"/>
  <c r="I33" i="20"/>
  <c r="I29" i="20"/>
  <c r="I25" i="20"/>
  <c r="I26" i="19"/>
  <c r="I32" i="19"/>
  <c r="I28" i="19"/>
  <c r="D33" i="19"/>
  <c r="G24" i="19" s="1"/>
  <c r="I31" i="20"/>
  <c r="I29" i="19"/>
  <c r="H30" i="20"/>
  <c r="H33" i="20"/>
  <c r="H26" i="20"/>
  <c r="H31" i="20"/>
  <c r="H27" i="20"/>
  <c r="H25" i="20"/>
  <c r="H24" i="20"/>
  <c r="I24" i="20"/>
  <c r="I30" i="19"/>
  <c r="H32" i="20"/>
  <c r="G10" i="20"/>
  <c r="C12" i="20"/>
  <c r="I12" i="20" s="1"/>
  <c r="H10" i="20"/>
  <c r="G7" i="19"/>
  <c r="I7" i="19"/>
  <c r="G10" i="19"/>
  <c r="I9" i="19"/>
  <c r="E10" i="19"/>
  <c r="H33" i="19" l="1"/>
  <c r="H32" i="19"/>
  <c r="H28" i="19"/>
  <c r="H27" i="19"/>
  <c r="H29" i="19"/>
  <c r="H25" i="19"/>
  <c r="H31" i="19"/>
  <c r="H30" i="19"/>
  <c r="H24" i="19"/>
  <c r="H45" i="39"/>
  <c r="H17" i="19"/>
  <c r="F19" i="19"/>
  <c r="I17" i="19"/>
  <c r="G12" i="20"/>
  <c r="F18" i="20"/>
  <c r="F20" i="20" s="1"/>
  <c r="G33" i="19"/>
  <c r="G25" i="19"/>
  <c r="G28" i="19"/>
  <c r="G32" i="19"/>
  <c r="G26" i="19"/>
  <c r="G31" i="19"/>
  <c r="G30" i="19"/>
  <c r="G29" i="19"/>
  <c r="G27" i="19"/>
  <c r="E12" i="19"/>
  <c r="H10" i="19"/>
  <c r="I10" i="19"/>
  <c r="J36" i="34" l="1"/>
  <c r="G36" i="34" s="1"/>
  <c r="H12" i="19"/>
  <c r="F18" i="19"/>
  <c r="F20" i="19" s="1"/>
  <c r="I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Q students</t>
        </r>
      </text>
    </comment>
    <comment ref="C15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5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61271661-C5AE-40C9-94CA-739890E31C55}">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F95EE5BD-0D25-4DE7-894B-BF9266DB9E11}">
      <text>
        <r>
          <rPr>
            <b/>
            <sz val="9"/>
            <color indexed="81"/>
            <rFont val="Tahoma"/>
            <family val="2"/>
          </rPr>
          <t>Stef Holm:</t>
        </r>
        <r>
          <rPr>
            <sz val="9"/>
            <color indexed="81"/>
            <rFont val="Tahoma"/>
            <family val="2"/>
          </rPr>
          <t xml:space="preserve">
Includes current-year PSEO students.</t>
        </r>
      </text>
    </comment>
    <comment ref="F158" authorId="0" shapeId="0" xr:uid="{221F98A9-AEB2-4DAA-AD91-1E883689C59B}">
      <text>
        <r>
          <rPr>
            <b/>
            <sz val="9"/>
            <color indexed="81"/>
            <rFont val="Tahoma"/>
            <family val="2"/>
          </rPr>
          <t>Stef Holm:</t>
        </r>
        <r>
          <rPr>
            <sz val="9"/>
            <color indexed="81"/>
            <rFont val="Tahoma"/>
            <family val="2"/>
          </rPr>
          <t xml:space="preserve">
Includes current-year PSEO students.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1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1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100-000003000000}">
      <text>
        <r>
          <rPr>
            <b/>
            <sz val="9"/>
            <color indexed="81"/>
            <rFont val="Tahoma"/>
            <family val="2"/>
          </rPr>
          <t>Stef Holm:</t>
        </r>
        <r>
          <rPr>
            <sz val="9"/>
            <color indexed="81"/>
            <rFont val="Tahoma"/>
            <family val="2"/>
          </rPr>
          <t xml:space="preserve">
Includes current-year PSEO students.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68" authorId="0" shapeId="0" xr:uid="{C0541F77-2697-4122-9C6D-7330F6DDC122}">
      <text>
        <r>
          <rPr>
            <b/>
            <sz val="9"/>
            <color indexed="81"/>
            <rFont val="Tahoma"/>
            <family val="2"/>
          </rPr>
          <t>Stef Holm:</t>
        </r>
        <r>
          <rPr>
            <sz val="9"/>
            <color indexed="81"/>
            <rFont val="Tahoma"/>
            <family val="2"/>
          </rPr>
          <t xml:space="preserve">
These are the "self" loans</t>
        </r>
      </text>
    </comment>
    <comment ref="C69" authorId="0" shapeId="0" xr:uid="{4EC415D7-35BF-451D-8C88-A64C02218C9D}">
      <text>
        <r>
          <rPr>
            <b/>
            <sz val="9"/>
            <color indexed="81"/>
            <rFont val="Tahoma"/>
            <family val="2"/>
          </rPr>
          <t>Stef Holm:</t>
        </r>
        <r>
          <rPr>
            <sz val="9"/>
            <color indexed="81"/>
            <rFont val="Tahoma"/>
            <family val="2"/>
          </rPr>
          <t xml:space="preserve">
These are the "other" loans</t>
        </r>
      </text>
    </comment>
  </commentList>
</comments>
</file>

<file path=xl/sharedStrings.xml><?xml version="1.0" encoding="utf-8"?>
<sst xmlns="http://schemas.openxmlformats.org/spreadsheetml/2006/main" count="5988" uniqueCount="1256">
  <si>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</si>
  <si>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</si>
  <si>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</si>
  <si>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</si>
  <si>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</si>
  <si>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</si>
  <si>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</si>
  <si>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</si>
  <si>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</si>
  <si>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</si>
  <si>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</si>
  <si>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</si>
  <si>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</si>
  <si>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</si>
  <si>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</si>
  <si>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</si>
  <si>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</si>
  <si>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</si>
  <si>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</si>
  <si>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</si>
  <si>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</si>
  <si>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</si>
  <si>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</si>
  <si>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</si>
  <si>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</si>
  <si>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</si>
  <si>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</si>
  <si>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</si>
  <si>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</si>
  <si>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</si>
  <si>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</si>
  <si>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</si>
  <si>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</si>
  <si>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</si>
  <si>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</si>
  <si>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</si>
  <si>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</si>
  <si>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</si>
  <si>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</si>
  <si>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</si>
  <si>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</si>
  <si>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</si>
  <si>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</si>
  <si>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</si>
  <si>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</si>
  <si>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</si>
  <si>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</si>
  <si>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</si>
  <si>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</si>
  <si>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</si>
  <si>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</si>
  <si>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</si>
  <si>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</si>
  <si>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</si>
  <si>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</si>
  <si>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</si>
  <si>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</si>
  <si>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</si>
  <si>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</si>
  <si>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</si>
  <si>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</si>
  <si>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</si>
  <si>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</si>
  <si>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</si>
  <si>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</si>
  <si>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</si>
  <si>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</si>
  <si>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</si>
  <si>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</si>
  <si>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</si>
  <si>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</si>
  <si>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</si>
  <si>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</si>
  <si>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</si>
  <si>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</si>
  <si>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</si>
  <si>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</si>
  <si>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</si>
  <si>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</si>
  <si>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</si>
  <si>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</si>
  <si>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</si>
  <si>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</si>
  <si>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</si>
  <si>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</si>
  <si>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</si>
  <si>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</si>
  <si>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</si>
  <si>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</si>
  <si>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</si>
  <si>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</si>
  <si>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</si>
  <si>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</si>
  <si>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</si>
  <si>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</si>
  <si>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</si>
  <si>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</si>
  <si>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</si>
  <si>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</si>
  <si>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</si>
  <si>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</si>
  <si>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</si>
  <si>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</si>
  <si>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</si>
  <si>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</si>
  <si>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</si>
  <si>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</si>
  <si>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</si>
  <si>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</si>
  <si>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</si>
  <si>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</si>
  <si>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</si>
  <si>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</si>
  <si>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</si>
  <si>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</si>
  <si>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</si>
  <si>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</si>
  <si>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</si>
  <si>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</si>
  <si>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</si>
  <si>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</si>
  <si>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</si>
  <si>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</si>
  <si>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</si>
  <si>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</si>
  <si>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</si>
  <si>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</si>
  <si>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</si>
  <si>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</si>
  <si>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</si>
  <si>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</si>
  <si>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</si>
  <si>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</si>
  <si>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</si>
  <si>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</si>
  <si>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</si>
  <si>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</si>
  <si>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</si>
  <si>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</si>
  <si>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</si>
  <si>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</si>
  <si>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</si>
  <si>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</si>
  <si>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</si>
  <si>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</si>
  <si>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</si>
  <si>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</si>
  <si>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</si>
  <si>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</si>
  <si>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</si>
  <si>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</si>
  <si>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</si>
  <si>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</si>
  <si>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</si>
  <si>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</si>
  <si>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</si>
  <si>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</si>
  <si>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</si>
  <si>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</si>
  <si>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</si>
  <si>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</si>
  <si>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</si>
  <si>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</si>
  <si>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</si>
  <si>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</si>
  <si>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</si>
  <si>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</si>
  <si>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</si>
  <si>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</si>
  <si>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</si>
  <si>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</si>
  <si>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</si>
  <si>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</si>
  <si>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</si>
  <si>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</si>
  <si>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</si>
  <si>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</si>
  <si>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</si>
  <si>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</si>
  <si>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</si>
  <si>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</si>
  <si>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</si>
  <si>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</si>
  <si>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</si>
  <si>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</si>
  <si>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</si>
  <si>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</si>
  <si>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</si>
  <si>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</si>
  <si>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</si>
  <si>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</si>
  <si>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</si>
  <si>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</si>
  <si>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</si>
  <si>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</si>
  <si>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</si>
  <si>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</si>
  <si>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</si>
  <si>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</si>
  <si>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</si>
  <si>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</si>
  <si>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</si>
  <si>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</si>
  <si>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</si>
  <si>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</si>
  <si>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</si>
  <si>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</si>
  <si>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</si>
  <si>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</si>
  <si>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</si>
  <si>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</si>
  <si>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</si>
  <si>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</si>
  <si>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</si>
  <si>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</si>
  <si>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</si>
  <si>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</si>
  <si>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</si>
  <si>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</si>
  <si>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</si>
  <si>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</si>
  <si>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</si>
  <si>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</si>
  <si>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</si>
  <si>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</si>
  <si>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</si>
  <si>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</si>
  <si>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</si>
  <si>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</si>
  <si>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</si>
  <si>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</si>
  <si>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</si>
  <si>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</si>
  <si>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</si>
  <si>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</si>
  <si>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</si>
  <si>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</si>
  <si>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</si>
  <si>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</si>
  <si>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</si>
  <si>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</si>
  <si>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</si>
  <si>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</si>
  <si>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</si>
  <si>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</si>
  <si>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</si>
  <si>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</si>
  <si>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</si>
  <si>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</si>
  <si>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</si>
  <si>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</si>
  <si>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</si>
  <si>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</si>
  <si>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</si>
  <si>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</si>
  <si>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</si>
  <si>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</si>
  <si>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</si>
  <si>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</si>
  <si>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</si>
  <si>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</si>
  <si>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</si>
  <si>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</si>
  <si>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</si>
  <si>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</si>
  <si>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</si>
  <si>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</si>
  <si>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</si>
  <si>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</si>
  <si>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</si>
  <si>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</si>
  <si>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</si>
  <si>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</si>
  <si>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</si>
  <si>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</si>
  <si>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</si>
  <si>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</si>
  <si>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</si>
  <si>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</si>
  <si>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</si>
  <si>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</si>
  <si>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</si>
  <si>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</si>
  <si>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</si>
  <si>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</si>
  <si>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</si>
  <si>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</si>
  <si>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</si>
  <si>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</si>
  <si>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</si>
  <si>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</si>
  <si>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</si>
  <si>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</si>
  <si>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</si>
  <si>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</si>
  <si>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</si>
  <si>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</si>
  <si>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</si>
  <si>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</si>
  <si>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</si>
  <si>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</si>
  <si>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</si>
  <si>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</si>
  <si>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</si>
  <si>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</si>
  <si>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</si>
  <si>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</si>
  <si>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</si>
  <si>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</si>
  <si>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</si>
  <si>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</si>
  <si>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</si>
  <si>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</si>
  <si>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</si>
  <si>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</si>
  <si>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</si>
  <si>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</si>
  <si>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</si>
  <si>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</si>
  <si>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</si>
  <si>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</si>
  <si>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</si>
  <si>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</si>
  <si>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</si>
  <si>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</si>
  <si>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</si>
  <si>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</si>
  <si>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</si>
  <si>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</si>
  <si>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</si>
  <si>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</si>
  <si>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</si>
  <si>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</si>
  <si>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</si>
  <si>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</si>
  <si>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</si>
  <si>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</si>
  <si>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</si>
  <si>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</si>
  <si>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</si>
  <si>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</si>
  <si>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</si>
  <si>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</si>
  <si>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</si>
  <si>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</si>
  <si>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</si>
  <si>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</si>
  <si>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</si>
  <si>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</si>
  <si>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</si>
  <si>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</si>
  <si>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</si>
  <si>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</si>
  <si>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</si>
  <si>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</si>
  <si>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</si>
  <si>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</si>
  <si>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</si>
  <si>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</si>
  <si>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</si>
  <si>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</si>
  <si>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</si>
  <si>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</si>
  <si>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</si>
  <si>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</si>
  <si>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</si>
  <si>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</si>
  <si>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</si>
  <si>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</si>
  <si>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</si>
  <si>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</si>
  <si>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</si>
  <si>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</si>
  <si>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</si>
  <si>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</si>
  <si>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</si>
  <si>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</si>
  <si>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</si>
  <si>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</si>
  <si>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Not using essay component</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</si>
  <si>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</si>
  <si>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</si>
  <si>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</si>
  <si>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</si>
  <si>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</si>
  <si>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</si>
  <si>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</si>
  <si>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</si>
  <si>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</si>
  <si>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</si>
  <si>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</si>
  <si>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</si>
  <si>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</si>
  <si>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</si>
  <si>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</si>
  <si>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</si>
  <si>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</si>
  <si>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</si>
  <si>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</si>
  <si>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</si>
  <si>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</si>
  <si>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</si>
  <si>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</si>
  <si>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</si>
  <si>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</si>
  <si>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</si>
  <si>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</si>
  <si>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</si>
  <si>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</si>
  <si>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</si>
  <si>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</si>
  <si>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</si>
  <si>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</si>
  <si>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</si>
  <si>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</si>
  <si>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</si>
  <si>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</si>
  <si>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</si>
  <si>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</si>
  <si>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</si>
  <si>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</si>
  <si>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</si>
  <si>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</si>
  <si>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</si>
  <si>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</si>
  <si>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</si>
  <si>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</si>
  <si>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</si>
  <si>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</si>
  <si>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</si>
  <si>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</si>
  <si>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</si>
  <si>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</si>
  <si>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</si>
  <si>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</si>
  <si>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</si>
  <si>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</si>
  <si>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</si>
  <si>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</si>
  <si>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</si>
  <si>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</si>
  <si>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</si>
  <si>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</si>
  <si>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</si>
  <si>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</si>
  <si>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</si>
  <si>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</si>
  <si>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</si>
  <si>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</si>
  <si>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</si>
  <si>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</si>
  <si>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</si>
  <si>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</si>
  <si>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</si>
  <si>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</si>
  <si>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</si>
  <si>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</si>
  <si>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</si>
  <si>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</si>
  <si>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</si>
  <si>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</si>
  <si>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</si>
  <si>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</si>
  <si>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</si>
  <si>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</si>
  <si>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</si>
  <si>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</si>
  <si>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</si>
  <si>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</si>
  <si>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</si>
  <si>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</si>
  <si>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</si>
  <si>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</si>
  <si>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</si>
  <si>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</si>
  <si>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</si>
  <si>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</si>
  <si>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</si>
  <si>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</si>
  <si>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</si>
  <si>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</si>
  <si>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</si>
  <si>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</si>
  <si>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</si>
  <si>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</si>
  <si>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</si>
  <si>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</si>
  <si>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</si>
  <si>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</si>
  <si>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</si>
  <si>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</si>
  <si>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</si>
  <si>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</si>
  <si>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</si>
  <si>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</si>
  <si>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</si>
  <si>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</si>
  <si>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</si>
  <si>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</si>
  <si>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</si>
  <si>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</si>
  <si>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</si>
  <si>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</si>
  <si>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</si>
  <si>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</si>
  <si>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</si>
  <si>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</si>
  <si>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</si>
  <si>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</si>
  <si>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</si>
  <si>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</si>
  <si>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</si>
  <si>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</si>
  <si>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</si>
  <si>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</si>
  <si>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</si>
  <si>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</si>
  <si>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</si>
  <si>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</si>
  <si>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</si>
  <si>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</si>
  <si>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</si>
  <si>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</si>
  <si>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</si>
  <si>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</si>
  <si>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</si>
  <si>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</si>
  <si>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</si>
  <si>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</si>
  <si>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</si>
  <si>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</si>
  <si>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</si>
  <si>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</si>
  <si>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</si>
  <si>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</si>
  <si>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</si>
  <si>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</si>
  <si>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</si>
  <si>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</si>
  <si>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</si>
  <si>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</si>
  <si>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</si>
  <si>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</si>
  <si>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</si>
  <si>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</si>
  <si>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</si>
  <si>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</si>
  <si>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</si>
  <si>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</si>
  <si>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</si>
  <si>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</si>
  <si>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</si>
  <si>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</si>
  <si>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</si>
  <si>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</si>
  <si>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</si>
  <si>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</si>
  <si>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</si>
  <si>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</si>
  <si>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</si>
  <si>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</si>
  <si>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</si>
  <si>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</si>
  <si>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</si>
  <si>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</si>
  <si>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</si>
  <si>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</si>
  <si>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</si>
  <si>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</si>
  <si>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</si>
  <si>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</si>
  <si>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</si>
  <si>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</si>
  <si>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</si>
  <si>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</si>
  <si>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</si>
  <si>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</si>
  <si>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</si>
  <si>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</si>
  <si>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</si>
  <si>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</si>
  <si>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</si>
  <si>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</si>
  <si>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</si>
  <si>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</si>
  <si>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</si>
  <si>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</si>
  <si>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</si>
  <si>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</si>
  <si>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</si>
  <si>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</si>
  <si>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</si>
  <si>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</si>
  <si>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</si>
  <si>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</si>
  <si>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</si>
  <si>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</si>
  <si>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</si>
  <si>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</si>
  <si>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</si>
  <si>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</si>
  <si>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</si>
  <si>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</si>
  <si>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</si>
  <si>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</si>
  <si>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</si>
  <si>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</si>
  <si>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</si>
  <si>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</si>
  <si>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</si>
  <si>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</si>
  <si>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</si>
  <si>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</si>
  <si>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</si>
  <si>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</si>
  <si>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</si>
  <si>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</si>
  <si>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</si>
  <si>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</si>
  <si>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</si>
  <si>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</si>
  <si>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</si>
  <si>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</si>
  <si>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</si>
  <si>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</si>
  <si>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</si>
  <si>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</si>
  <si>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</si>
  <si>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</si>
  <si>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</si>
  <si>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</si>
  <si>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</si>
  <si>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</si>
  <si>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</si>
  <si>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</si>
  <si>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</si>
  <si>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</si>
  <si>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</si>
  <si>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</si>
  <si>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</si>
  <si>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</si>
  <si>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</si>
  <si>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</si>
  <si>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</si>
  <si>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</si>
  <si>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</si>
  <si>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</si>
  <si>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</si>
  <si>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</si>
  <si>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</si>
  <si>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</si>
  <si>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</si>
  <si>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</si>
  <si>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</si>
  <si>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</si>
  <si>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</si>
  <si>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</si>
  <si>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</si>
  <si>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</si>
  <si>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</si>
  <si>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</si>
  <si>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</si>
  <si>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</si>
  <si>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</si>
  <si>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</si>
  <si>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</si>
  <si>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</si>
  <si>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</si>
  <si>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</si>
  <si>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</si>
  <si>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</si>
  <si>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</si>
  <si>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</si>
  <si>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</si>
  <si>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</si>
  <si>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</si>
  <si>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</si>
  <si>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</si>
  <si>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</si>
  <si>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</si>
  <si>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</si>
  <si>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</si>
  <si>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</si>
  <si>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</si>
  <si>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</si>
  <si>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</si>
  <si>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</si>
  <si>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</si>
  <si>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</si>
  <si>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</si>
  <si>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</si>
  <si>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</si>
  <si>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</si>
  <si>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</si>
  <si>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</si>
  <si>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</si>
  <si>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</si>
  <si>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</si>
  <si>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</si>
  <si>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</si>
  <si>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</si>
  <si>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</si>
  <si>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</si>
  <si>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</si>
  <si>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</si>
  <si>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</si>
  <si>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</si>
  <si>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</si>
  <si>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</si>
  <si>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</si>
  <si>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</si>
  <si>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</si>
  <si>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</si>
  <si>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</si>
  <si>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</si>
  <si>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</si>
  <si>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</si>
  <si>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</si>
  <si>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</si>
  <si>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</si>
  <si>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</si>
  <si>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</si>
  <si>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</si>
  <si>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</si>
  <si>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</si>
  <si>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</si>
  <si>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</si>
  <si>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</si>
  <si>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</si>
  <si>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</si>
  <si>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</si>
  <si>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</si>
  <si>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</si>
  <si>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</si>
  <si>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</si>
  <si>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</si>
  <si>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</si>
  <si>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</si>
  <si>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</si>
  <si>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</si>
  <si>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</si>
  <si>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</si>
  <si>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</si>
  <si>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</si>
  <si>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</si>
  <si>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</si>
  <si>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</si>
  <si>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</si>
  <si>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</si>
  <si>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</si>
  <si>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</si>
  <si>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</si>
  <si>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</si>
  <si>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</si>
  <si>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</si>
  <si>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</si>
  <si>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</si>
  <si>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</si>
  <si>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</si>
  <si>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</si>
  <si>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</si>
  <si>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</si>
  <si>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</si>
  <si>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</si>
  <si>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</si>
  <si>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</si>
  <si>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</si>
  <si>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</si>
  <si>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</si>
  <si>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</si>
  <si>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</si>
  <si>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</si>
  <si>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</si>
  <si>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</si>
  <si>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</si>
  <si>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</si>
  <si>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</si>
  <si>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</si>
  <si>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</si>
  <si>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</si>
  <si>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</si>
  <si>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</si>
  <si>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</si>
  <si>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</si>
  <si>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</si>
  <si>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</si>
  <si>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</si>
  <si>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</si>
  <si>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</si>
  <si>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</si>
  <si>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</si>
  <si>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</si>
  <si>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</si>
  <si>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</si>
  <si>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</si>
  <si>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</si>
  <si>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</si>
  <si>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</si>
  <si>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</si>
  <si>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</si>
  <si>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</si>
  <si>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</si>
  <si>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</si>
  <si>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</si>
  <si>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</si>
  <si>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</si>
  <si>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</si>
  <si>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</si>
  <si>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</si>
  <si>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</si>
  <si>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</si>
  <si>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</si>
  <si>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</si>
  <si>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</si>
  <si>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</si>
  <si>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</si>
  <si>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</si>
  <si>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</si>
  <si>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</si>
  <si>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</si>
  <si>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</si>
  <si>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</si>
  <si>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</si>
  <si>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</si>
  <si>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</si>
  <si>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</si>
  <si>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</si>
  <si>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</si>
  <si>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</si>
  <si>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</si>
  <si>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</si>
  <si>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</si>
  <si>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</si>
  <si>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</si>
  <si>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</si>
  <si>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</si>
  <si>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</si>
  <si>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</si>
  <si>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</si>
  <si>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</si>
  <si>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</si>
  <si>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</si>
  <si>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</si>
  <si>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</si>
  <si>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</si>
  <si>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</si>
  <si>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</si>
  <si>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</si>
  <si>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</si>
  <si>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</si>
  <si>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</si>
  <si>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</si>
  <si>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</si>
  <si>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</si>
  <si>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</si>
  <si>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</si>
  <si>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</si>
  <si>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</si>
  <si>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</si>
  <si>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</si>
  <si>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</si>
  <si>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</si>
  <si>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</si>
  <si>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</si>
  <si>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</si>
  <si>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</si>
  <si>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</si>
  <si>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</si>
  <si>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</si>
  <si>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</si>
  <si>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</si>
  <si>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</si>
  <si>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</si>
  <si>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</si>
  <si>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</si>
  <si>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</si>
  <si>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</si>
  <si>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</si>
  <si>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</si>
  <si>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</si>
  <si>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</si>
  <si>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</si>
  <si>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</si>
  <si>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</si>
  <si>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</si>
  <si>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</si>
  <si>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</si>
  <si>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</si>
  <si>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</si>
  <si>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</si>
  <si>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</si>
  <si>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</si>
  <si>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</si>
  <si>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</si>
  <si>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</si>
  <si>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</si>
  <si>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</si>
  <si>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</si>
  <si>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</si>
  <si>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</si>
  <si>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</si>
  <si>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</si>
  <si>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</si>
  <si>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</si>
  <si>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</si>
  <si>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</si>
  <si>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</si>
  <si>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</si>
  <si>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</si>
  <si>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</si>
  <si>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</si>
  <si>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</si>
  <si>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</si>
  <si>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</si>
  <si>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</si>
  <si>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</si>
  <si>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</si>
  <si>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</si>
  <si>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</si>
  <si>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</si>
  <si>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</si>
  <si>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t>Other (specify): Galleries/Art Exhibition</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</si>
  <si>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</si>
  <si>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</si>
  <si>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</si>
  <si>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</si>
  <si>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</si>
  <si>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</si>
  <si>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</si>
  <si>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</si>
  <si>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</si>
  <si>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</si>
  <si>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</si>
  <si>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</si>
  <si>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</si>
  <si>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</si>
  <si>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</si>
  <si>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If yes, place check marks in the appropriate boxes below to reflect your institution’s policies for use in admission for Fall 2020.</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</si>
  <si>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</si>
  <si>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No longer available, beginning 2018-2019</t>
  </si>
  <si>
    <t>updated 11/7/18</t>
  </si>
  <si>
    <t>If yes, please provide the URL where the policy can be located: https://www.bethel.edu/registrar/transfer-credits/transfer-evaluation-system</t>
  </si>
  <si>
    <t>cr</t>
  </si>
  <si>
    <t xml:space="preserve">Military Service Transfer Credit Policies </t>
  </si>
  <si>
    <t>Military Service Transfer Credit Policies</t>
  </si>
  <si>
    <t>Dec 1 if students want financial aid package by mid-January.  April 15 is priority deadline.</t>
  </si>
  <si>
    <t>NA</t>
  </si>
  <si>
    <t>December 1 if students want financial aid package by mid-January.  April 15 is priority deadline.</t>
  </si>
  <si>
    <t>N/A</t>
  </si>
  <si>
    <t xml:space="preserve">Average class size: </t>
  </si>
  <si>
    <t>DO NOT INCLUDE ANY AID RELATED TO THE CARES ACT OR UNIQUE THE COVID-19 PANDEMIC</t>
  </si>
  <si>
    <t>CIP 2020 Categories to Include</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</si>
  <si>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</si>
  <si>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</si>
  <si>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We are officially a Test Optional School so do not require tests of many students</t>
  </si>
  <si>
    <t>SAT Composite</t>
  </si>
  <si>
    <t>SAT Composite %</t>
  </si>
  <si>
    <t>1400-1600</t>
  </si>
  <si>
    <t>1200-1399</t>
  </si>
  <si>
    <t>1000-1199</t>
  </si>
  <si>
    <t>800-999</t>
  </si>
  <si>
    <t>600-799</t>
  </si>
  <si>
    <t>400-599</t>
  </si>
  <si>
    <t>SAT Composite Range</t>
  </si>
  <si>
    <t>Institutional Data &amp; Research Senior Lead</t>
  </si>
  <si>
    <t>If your institution will make use of the ACT in admission decisions for first-time, first-year, degree-seeking applicants for Fall 2023, please indicate which ONE of the following applies: (regardless of whether the writing score will be used in the admissions process):</t>
  </si>
  <si>
    <t>for Fall 2023 please indicate which ONE of the following applies (regardless of whether the Essay score will be used</t>
  </si>
  <si>
    <t>Percent who had GPA of 4.0</t>
  </si>
  <si>
    <t>Percent who had GPA between 3.75 and 3.99</t>
  </si>
  <si>
    <t>Percent who had GPA between 3.75 and 3.9</t>
  </si>
  <si>
    <t>DO NOT INCLUDE ANY AID RELATED TO THE CARES ACT OR UNIQUE TO THE COVID-19 PANDEMIC</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</si>
  <si>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</si>
  <si>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</si>
  <si>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t xml:space="preserve"> *Any aid related to the CARES Act or unique to the COVID-19 pandemic.</t>
  </si>
  <si>
    <t xml:space="preserve">  *Any aid related to the CARES Act or unique to the COVID-19 pandemic.</t>
  </si>
  <si>
    <t>Graduate Class Size</t>
  </si>
  <si>
    <t>Number of Class Sections with Graduates Enrolled</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</si>
  <si>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Graduate class sections are defined as any sections in which at least one degree-seeking 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</si>
  <si>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Graduate subsections are defined as any subsections of courses in which degree-seeking 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</si>
  <si>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 Class Size (provide numbers)</t>
  </si>
  <si>
    <t>Total All:</t>
  </si>
  <si>
    <t>In the table below, please use the following definitions to report information about the size of classes and class sections offered in the Fall 2022 term.</t>
  </si>
  <si>
    <t xml:space="preserve">Median class size: </t>
  </si>
  <si>
    <t>Will begin sending financial aid offers to incoming students for Fall 2023 on or about Dec 15, 2022</t>
  </si>
  <si>
    <t>Provide 2023-2024 academic year costs of attendance for the following categories that are applicable to your institution.</t>
  </si>
  <si>
    <t xml:space="preserve">Check here if your institution's 2023-2024 academic year costs of attendance are not available at this time and provide an approximate date (i.e., month/day) when your institution's final 2023-2024 academic year costs of attendance will be available:  </t>
  </si>
  <si>
    <t>Undergraduate full-time tuition, required fees, room and board List the typical tuition, required fees, and room and board for a full-time undergraduate student for the FULL 2023-2024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</si>
  <si>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Provide the number of students who applied, were admitted, and enrolled as degree-seeking transfer students in Fall 2022.</t>
  </si>
  <si>
    <t>Report for the cohort of all full-time, first-time bachelor’s (or equivalent) degree-seeking undergraduate students who entered in Fall 2021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</si>
  <si>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2021 (or the preceding summer term), what percentage was enrolled at your institution as of the date your institution calculates its official enrollment in Fall 2022? </t>
  </si>
  <si>
    <t>Fall 2016 Cohort</t>
  </si>
  <si>
    <t>A- Initital 2016 cohort of first-time, full-time bachelor's (or equivalent) degree seeking undergraduate-students</t>
  </si>
  <si>
    <t>B- Of the initial 2016 cohort, how many did not persist and did not graduate for the following reasons: deceased, permanently disabled, armed forces, foreign aid service of the federal government, or official church missions; total allowable exclusions</t>
  </si>
  <si>
    <t>C- Final 2016 cohort, after adjusting for allowable exclusions</t>
  </si>
  <si>
    <t>D - Of the initial 2016 cohort, how many completed the program in four years or less (by Aug. 31, 2019)</t>
  </si>
  <si>
    <t>E - Of the initial 2016 cohort, how many completed the program in more than four years but in five years or less (after Aug. 31, 2019 and by Aug. 31, 2021)</t>
  </si>
  <si>
    <t>F - Of the initial 2016 cohort, how many completed the program in more than five years but in six years or less (after Aug. 31, 2021 and by Aug. 31, 2022)</t>
  </si>
  <si>
    <t>H - Six-year graduation rate for 2016 cohort (G divided by C)</t>
  </si>
  <si>
    <t>F - Of the initial 2016 cohort, how many completed the program in more than five years but in six years or less (after Aug. 31, 2020 and by Aug. 31, 2022)</t>
  </si>
  <si>
    <t>D - Of the initial 2016 cohort, how many completed the program in four years or less (by Aug. 31, 2020)</t>
  </si>
  <si>
    <t>E - Of the initial 2016 cohort, how many completed the program in more than four years but in five years or less (after Aug. 31, 2020 and by Aug. 31, 2021)</t>
  </si>
  <si>
    <t>E - Of the initial 2016 cohort, how many completed the program in more than four years but in five years or less (after Aug. 31, 2020 and by Aug. 31, 2020)</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</si>
  <si>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</si>
  <si>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t>Number of Class Sections with ONLINE Undergraduates Enrolled</t>
  </si>
  <si>
    <t>Number of Class Sections with ONLINE Graduates Enrolled</t>
  </si>
  <si>
    <t>Federal Scholarships &amp; Grants</t>
  </si>
  <si>
    <t>State Scholarships &amp; Grants</t>
  </si>
  <si>
    <t>Institutional Scholarships &amp; Grants</t>
  </si>
  <si>
    <t>External Scholarships &amp; Grants</t>
  </si>
  <si>
    <t>Student Loans</t>
  </si>
  <si>
    <t>Federal Work</t>
  </si>
  <si>
    <t>State and Other Work</t>
  </si>
  <si>
    <t>Tuition Waivers</t>
  </si>
  <si>
    <t>BUILD program</t>
  </si>
  <si>
    <t>2023-2024 Common Data Set</t>
  </si>
  <si>
    <t>College of Arts &amp; Sciences (CAS) is 4-1-4; Seminary, College of Adult and Professional Studies and Graduate School (CAPS and GS) are semester.</t>
  </si>
  <si>
    <t>A6. Diversity, Equity, and Inclusion</t>
  </si>
  <si>
    <t>If you have a diversity, equity, and inclusion office or department, please provide the URL of the corresponding Web page:</t>
  </si>
  <si>
    <t>Institutional Enrollment - Men and Women Provide numbers of students for each of the following categories as of the institution's official fall reporting date or as of October 15, 2023. Note: Report students formerly designated as “first professional” in the graduate cells. Please see: https://nces.ed.gov/ipeds/pdf/Reporting_Study_Abroad%20Students_5.31.17.pdf</t>
  </si>
  <si>
    <t>Enrollment by Racial/Ethnic Category. Provide numbers of undergraduate students for each of the following categories as of the institution's official fall reporting date or as of October 15, 2023.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New guidance from IPEDS for reporting aggregate data: 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 More information about other eligible (for financial aid purposes) non-citizens is available at https://studentaid.gov/understandaid/eligibility/requirements/non-us-citizens. Nonresident - A person who is not a citizen or national of the United States and who is in this country on a student visa or temporary basis and does not have the right to remain indefinitely. Do not include DACA, undocumented, or other eligible noncitizens in this category. NOTE - Nonresidents are to be reported separately, in the boxes provided, rather than included in any of the seven racial/ethnic categories or in race/ethnicity unknown.</t>
  </si>
  <si>
    <t>Institutional Enrollment - Men and Women Provide numbers of students for each of the following categories as of the institution's official fall reporting date or as of October 15, 2023. 1) Report students formally designated as "first professional" in the graduate counts. 2) If your institution collects and reports non-binary gender data, please use the "Another Gender" category. In cases where gender information is not provided, please distribute across the two binary categories. Note: Report students formerly designated as “first professional” in the graduate cells. Please see: https://nces.ed.gov/ipeds/pdf/Reporting_Study_Abroad%20Students_5.31.17.pdf</t>
  </si>
  <si>
    <t>Degree-seeking, first-time, first-year students</t>
  </si>
  <si>
    <t>Other first-year, degree-seeking students</t>
  </si>
  <si>
    <t>All other degree-seeking undergraduate students</t>
  </si>
  <si>
    <t>Total degree-seeking undergraduate students</t>
  </si>
  <si>
    <t>Number of degrees awarded from July 1, 2022 to June 30, 2023</t>
  </si>
  <si>
    <t>The items in this section correspond to data elements collected by the IPEDS Web-based Data Collection System’s Graduation Rate Survey (GRS).  For complete instructions and definitions of data elements, see the IPEDS GRS Forms and Instructions for the 2023-24 Survey: https://nces.ed.gov/ipeds/use-the-data/survey-components/9/graduation-rates</t>
  </si>
  <si>
    <t xml:space="preserve">In the following section for bachelor’s or equivalent programs, please disaggregate the Fall 2016 and Fall 2017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</si>
  <si>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Report for the cohort of all full-time, first-time bachelor’s (or equivalent) degree-seeking undergraduate students who entered in Fall 2022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</si>
  <si>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2017 Cohort</t>
  </si>
  <si>
    <t>A- Initital 2017 cohort of first-time, full-time bachelor's (or equivalent) degree seeking undergraduate-students</t>
  </si>
  <si>
    <t>B- Of the initial 2017 cohort, how many did not persist and did not graduate for the following reasons: deceased, permanently disabled, armed forces, foreign aid service of the federal government, or official church missions; total allowable exclusions</t>
  </si>
  <si>
    <t>C- Final 2017 cohort, after adjusting for allowable exclusions</t>
  </si>
  <si>
    <t>D - Of the initial 2017 cohort, how many completed the program in four years or less (by Aug. 31, 2021)</t>
  </si>
  <si>
    <t>E - Of the initial 2017 cohort, how many completed the program in more than four years but in five years or less (after Aug. 31, 2021 and by Aug. 31, 2022)</t>
  </si>
  <si>
    <t>F - Of the initial 2017 cohort, how many completed the program in more than five years but in six years or less (after Aug. 31, 2022 and by Aug. 31, 2023)</t>
  </si>
  <si>
    <t>H - Six-year graduation rate for 2017 cohort (G divided by C)</t>
  </si>
  <si>
    <t xml:space="preserve">For the cohort of all full-time bachelor’s (or equivalent) degree-seeking undergraduate students who entered your institution as freshmen in Fall 2022 (or the preceding summer term), what percentage was enrolled at your institution as of the date your institution calculates its official enrollment in Fall 2023? </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</si>
  <si>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</si>
  <si>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</si>
  <si>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</si>
  <si>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 xml:space="preserve">Additional guidance for some terms, particularly those common with the IPEDS survey, may be found here: </t>
  </si>
  <si>
    <t>https://surveys.nces.ed.gov/ipeds/public/glossary</t>
  </si>
  <si>
    <r>
      <t xml:space="preserve">*Academic advisement: </t>
    </r>
    <r>
      <rPr>
        <sz val="12"/>
        <color rgb="FF000000"/>
        <rFont val="Calibri"/>
        <family val="2"/>
        <scheme val="minor"/>
      </rPr>
      <t>Plan under which each student is assigned to a faculty member or a trained adviser, who, through regular meetings, helps the student plan and implement immediate and long-term academic and vocational goals.</t>
    </r>
  </si>
  <si>
    <r>
      <t xml:space="preserve">Accelerated program: </t>
    </r>
    <r>
      <rPr>
        <sz val="12"/>
        <color rgb="FF000000"/>
        <rFont val="Calibri"/>
        <family val="2"/>
        <scheme val="minor"/>
      </rPr>
      <t>Completion of a college program of study in fewer than the usual number of years, most often by attending summer sessions and carrying extra courses during the regular academic term</t>
    </r>
    <r>
      <rPr>
        <b/>
        <sz val="12"/>
        <color rgb="FF000000"/>
        <rFont val="Calibri"/>
        <family val="2"/>
        <scheme val="minor"/>
      </rPr>
      <t>.</t>
    </r>
  </si>
  <si>
    <r>
      <t xml:space="preserve">Admitted student: </t>
    </r>
    <r>
      <rPr>
        <sz val="12"/>
        <color rgb="FF000000"/>
        <rFont val="Calibri"/>
        <family val="2"/>
        <scheme val="minor"/>
      </rPr>
      <t>Applicant who is offered admission to a degree-granting program</t>
    </r>
    <r>
      <rPr>
        <b/>
        <sz val="12"/>
        <color rgb="FF000000"/>
        <rFont val="Calibri"/>
        <family val="2"/>
        <scheme val="minor"/>
      </rPr>
      <t xml:space="preserve"> </t>
    </r>
    <r>
      <rPr>
        <sz val="12"/>
        <color rgb="FF000000"/>
        <rFont val="Calibri"/>
        <family val="2"/>
        <scheme val="minor"/>
      </rPr>
      <t>at your institution.</t>
    </r>
  </si>
  <si>
    <r>
      <t xml:space="preserve">*Adult student services: </t>
    </r>
    <r>
      <rPr>
        <sz val="12"/>
        <color rgb="FF000000"/>
        <rFont val="Calibri"/>
        <family val="2"/>
        <scheme val="minor"/>
      </rPr>
      <t>Admission assistance, support, orientation, and other services expressly for adults who have started college for the first time, or who are re-entering after a lapse of a few years.</t>
    </r>
  </si>
  <si>
    <r>
      <t xml:space="preserve">American Indian or Alaska Native: </t>
    </r>
    <r>
      <rPr>
        <sz val="10"/>
        <rFont val="Arial"/>
        <family val="2"/>
      </rPr>
      <t>A person having origins in any of the original peoples of North and South America (including Central America) and maintaining tribal affiliation or community attachment.</t>
    </r>
  </si>
  <si>
    <r>
      <t xml:space="preserve">Applicant (first-time, first year): </t>
    </r>
    <r>
      <rPr>
        <sz val="12"/>
        <color rgb="FF000000"/>
        <rFont val="Calibri"/>
        <family val="2"/>
        <scheme val="minor"/>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</si>
  <si>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2"/>
        <color rgb="FF000000"/>
        <rFont val="Calibri"/>
        <family val="2"/>
        <scheme val="minor"/>
      </rPr>
      <t xml:space="preserve">That amount of money that an institution charges for processing a student’s application for acceptance. This amount is </t>
    </r>
    <r>
      <rPr>
        <i/>
        <sz val="12"/>
        <color rgb="FF000000"/>
        <rFont val="Calibri"/>
        <family val="2"/>
        <scheme val="minor"/>
      </rPr>
      <t xml:space="preserve">not </t>
    </r>
    <r>
      <rPr>
        <sz val="12"/>
        <color rgb="FF000000"/>
        <rFont val="Calibri"/>
        <family val="2"/>
        <scheme val="minor"/>
      </rPr>
      <t>creditable toward tuition and required fees, nor is it refundable if the student is not admitted to the institution.</t>
    </r>
  </si>
  <si>
    <r>
      <t>Asian:</t>
    </r>
    <r>
      <rPr>
        <i/>
        <sz val="12"/>
        <color rgb="FF000000"/>
        <rFont val="Calibri"/>
        <family val="2"/>
        <scheme val="minor"/>
      </rPr>
      <t xml:space="preserve"> </t>
    </r>
    <r>
      <rPr>
        <sz val="12"/>
        <color rgb="FF000000"/>
        <rFont val="Calibri"/>
        <family val="2"/>
        <scheme val="minor"/>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</si>
  <si>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2"/>
        <color rgb="FF000000"/>
        <rFont val="Calibri"/>
        <family val="2"/>
        <scheme val="minor"/>
      </rPr>
      <t>An award that normally requires at least two but less than four years of full-time equivalent college work.</t>
    </r>
  </si>
  <si>
    <r>
      <t xml:space="preserve">Bachelor’s degree: </t>
    </r>
    <r>
      <rPr>
        <sz val="12"/>
        <color rgb="FF000000"/>
        <rFont val="Calibri"/>
        <family val="2"/>
        <scheme val="minor"/>
      </rPr>
      <t xml:space="preserve">An award (baccalaureate or equivalent degree, as determined by the Secretary of the U.S. Department of Education) that normally requires at least four years but </t>
    </r>
    <r>
      <rPr>
        <i/>
        <sz val="12"/>
        <color rgb="FF000000"/>
        <rFont val="Calibri"/>
        <family val="2"/>
        <scheme val="minor"/>
      </rPr>
      <t>not</t>
    </r>
    <r>
      <rPr>
        <sz val="12"/>
        <color rgb="FF000000"/>
        <rFont val="Calibri"/>
        <family val="2"/>
        <scheme val="minor"/>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</si>
  <si>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12"/>
        <color rgb="FF000000"/>
        <rFont val="Calibri"/>
        <family val="2"/>
        <scheme val="minor"/>
      </rPr>
      <t xml:space="preserve">: </t>
    </r>
    <r>
      <rPr>
        <sz val="12"/>
        <color rgb="FF000000"/>
        <rFont val="Calibri"/>
        <family val="2"/>
        <scheme val="minor"/>
      </rPr>
      <t>A person having origins in any of the black racial groups of Africa.</t>
    </r>
  </si>
  <si>
    <r>
      <t xml:space="preserve">Board (charges): </t>
    </r>
    <r>
      <rPr>
        <sz val="12"/>
        <color rgb="FF000000"/>
        <rFont val="Calibri"/>
        <family val="2"/>
        <scheme val="minor"/>
      </rPr>
      <t>Assume average cost for 19 meals per week or the maximum meal plan.</t>
    </r>
  </si>
  <si>
    <r>
      <t xml:space="preserve">Books and supplies (costs): </t>
    </r>
    <r>
      <rPr>
        <sz val="12"/>
        <color rgb="FF000000"/>
        <rFont val="Calibri"/>
        <family val="2"/>
        <scheme val="minor"/>
      </rPr>
      <t>Average cost of books and supplies. Do not include unusual costs for special groups of students (e.g., engineering or art majors), unless they constitute the majority of students at your institution.</t>
    </r>
  </si>
  <si>
    <r>
      <t xml:space="preserve">Calendar system: </t>
    </r>
    <r>
      <rPr>
        <sz val="12"/>
        <color rgb="FF000000"/>
        <rFont val="Calibri"/>
        <family val="2"/>
        <scheme val="minor"/>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</si>
  <si>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</si>
  <si>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12"/>
        <color rgb="FF000000"/>
        <rFont val="Calibri"/>
        <family val="2"/>
        <scheme val="minor"/>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</si>
  <si>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2"/>
        <color rgb="FF000000"/>
        <rFont val="Calibri"/>
        <family val="2"/>
        <scheme val="minor"/>
      </rPr>
      <t>One year of study or the equivalent in a secondary school subject.</t>
    </r>
  </si>
  <si>
    <r>
      <t xml:space="preserve">Certificate: </t>
    </r>
    <r>
      <rPr>
        <sz val="12"/>
        <color rgb="FF000000"/>
        <rFont val="Calibri"/>
        <family val="2"/>
        <scheme val="minor"/>
      </rPr>
      <t xml:space="preserve">See </t>
    </r>
    <r>
      <rPr>
        <b/>
        <sz val="12"/>
        <color rgb="FF000000"/>
        <rFont val="Calibri"/>
        <family val="2"/>
        <scheme val="minor"/>
      </rPr>
      <t>Postsecondary award, certificate, or diploma.</t>
    </r>
  </si>
  <si>
    <r>
      <t xml:space="preserve">Class rank: </t>
    </r>
    <r>
      <rPr>
        <sz val="12"/>
        <color rgb="FF000000"/>
        <rFont val="Calibri"/>
        <family val="2"/>
        <scheme val="minor"/>
      </rPr>
      <t>The relative numerical position of a student in his or her graduating class, calculated by the high school on the basis of grade-point average, whether weighted or unweighted.</t>
    </r>
  </si>
  <si>
    <r>
      <t xml:space="preserve">College-preparatory program: </t>
    </r>
    <r>
      <rPr>
        <sz val="12"/>
        <color rgb="FF000000"/>
        <rFont val="Calibri"/>
        <family val="2"/>
        <scheme val="minor"/>
      </rPr>
      <t xml:space="preserve">Courses in academic subjects (English, history and social studies, foreign languages, mathematics, science, and the arts) that stress preparation for college or university study. </t>
    </r>
  </si>
  <si>
    <r>
      <t xml:space="preserve">Common Application: </t>
    </r>
    <r>
      <rPr>
        <sz val="12"/>
        <color rgb="FF000000"/>
        <rFont val="Calibri"/>
        <family val="2"/>
        <scheme val="minor"/>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</si>
  <si>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12"/>
        <color rgb="FF000000"/>
        <rFont val="Calibri"/>
        <family val="2"/>
        <scheme val="minor"/>
      </rPr>
      <t>Referral center for students wishing to perform volunteer work in the community or participate in volunteer activities coordinated by academic departments.</t>
    </r>
  </si>
  <si>
    <r>
      <t xml:space="preserve">Commuter: </t>
    </r>
    <r>
      <rPr>
        <sz val="12"/>
        <color rgb="FF000000"/>
        <rFont val="Calibri"/>
        <family val="2"/>
        <scheme val="minor"/>
      </rPr>
      <t xml:space="preserve">A student who lives off campus in housing that is not owned by, operated by, or affiliated with the college. This category includes students who commute from home and students who have moved to the area to attend college. </t>
    </r>
  </si>
  <si>
    <r>
      <t xml:space="preserve">Comprehensive transition and postsecondary program for students with intellectual disabilities: </t>
    </r>
    <r>
      <rPr>
        <sz val="12"/>
        <color rgb="FF000000"/>
        <rFont val="Calibri"/>
        <family val="2"/>
        <scheme val="minor"/>
      </rPr>
      <t>Programs designed to support postsecondary students with intellectual disabilities obtain instruction in academic, career and technical, and independent living  subjects in preparation for employment.</t>
    </r>
  </si>
  <si>
    <r>
      <t xml:space="preserve">Clock hour: </t>
    </r>
    <r>
      <rPr>
        <sz val="12"/>
        <color rgb="FF000000"/>
        <rFont val="Calibri"/>
        <family val="2"/>
        <scheme val="minor"/>
      </rPr>
      <t>A unit of measure that represents an hour of scheduled instruction given to students. Also referred to as contact hour.</t>
    </r>
  </si>
  <si>
    <r>
      <t xml:space="preserve">Continuous basis (for program enrollment): </t>
    </r>
    <r>
      <rPr>
        <sz val="12"/>
        <color rgb="FF000000"/>
        <rFont val="Calibri"/>
        <family val="2"/>
        <scheme val="minor"/>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</si>
  <si>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12"/>
        <color rgb="FF000000"/>
        <rFont val="Calibri"/>
        <family val="2"/>
        <scheme val="minor"/>
      </rPr>
      <t>A program that provides for alternate class attendance and employment in business, industry, or government.</t>
    </r>
  </si>
  <si>
    <r>
      <t xml:space="preserve">Cooperative housing: </t>
    </r>
    <r>
      <rPr>
        <sz val="12"/>
        <color rgb="FF000000"/>
        <rFont val="Calibri"/>
        <family val="2"/>
        <scheme val="minor"/>
      </rPr>
      <t>College-owned, -operated, or -affiliated housing in which students share food and housing expenses and participate in household chores to reduce living expenses.</t>
    </r>
  </si>
  <si>
    <r>
      <t xml:space="preserve">*Counseling service: </t>
    </r>
    <r>
      <rPr>
        <sz val="12"/>
        <color rgb="FF000000"/>
        <rFont val="Calibri"/>
        <family val="2"/>
        <scheme val="minor"/>
      </rPr>
      <t>Activities designed to assist students in making plans and decisions related to their education, career, or personal development.</t>
    </r>
  </si>
  <si>
    <r>
      <t xml:space="preserve">Credit: </t>
    </r>
    <r>
      <rPr>
        <sz val="12"/>
        <color rgb="FF000000"/>
        <rFont val="Calibri"/>
        <family val="2"/>
        <scheme val="minor"/>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</si>
  <si>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12"/>
        <color rgb="FF000000"/>
        <rFont val="Calibri"/>
        <family val="2"/>
        <scheme val="minor"/>
      </rPr>
      <t>A course that, if successfully completed, can be applied toward the number of courses required for achieving a degree, diploma, certificate, or other recognized postsecondary credential.</t>
    </r>
  </si>
  <si>
    <r>
      <t xml:space="preserve">Credit hour: </t>
    </r>
    <r>
      <rPr>
        <sz val="12"/>
        <color rgb="FF000000"/>
        <rFont val="Calibri"/>
        <family val="2"/>
        <scheme val="minor"/>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</si>
  <si>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12"/>
        <color rgb="FF000000"/>
        <rFont val="Calibri"/>
        <family val="2"/>
        <scheme val="minor"/>
      </rPr>
      <t>A system whereby students enrolled at one institution may take courses at another institution without having to apply to the second institution.</t>
    </r>
  </si>
  <si>
    <r>
      <t xml:space="preserve">Deferred admission: </t>
    </r>
    <r>
      <rPr>
        <sz val="12"/>
        <color rgb="FF000000"/>
        <rFont val="Calibri"/>
        <family val="2"/>
        <scheme val="minor"/>
      </rPr>
      <t>The practice of permitting admitted students to postpone enrollment, usually for a period of one academic term or one year.</t>
    </r>
  </si>
  <si>
    <r>
      <t xml:space="preserve">Degree: </t>
    </r>
    <r>
      <rPr>
        <sz val="12"/>
        <color rgb="FF000000"/>
        <rFont val="Calibri"/>
        <family val="2"/>
        <scheme val="minor"/>
      </rPr>
      <t>An award conferred by a college, university, or other postsecondary education institution as official recognition for the successful completion of a program of studies.</t>
    </r>
  </si>
  <si>
    <r>
      <t xml:space="preserve">Degree-seeking students: </t>
    </r>
    <r>
      <rPr>
        <sz val="12"/>
        <color rgb="FF000000"/>
        <rFont val="Calibri"/>
        <family val="2"/>
        <scheme val="minor"/>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</si>
  <si>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12"/>
        <color rgb="FF000000"/>
        <rFont val="Calibri"/>
        <family val="2"/>
        <scheme val="minor"/>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</si>
  <si>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2"/>
        <color rgb="FF000000"/>
        <rFont val="Calibri"/>
        <family val="2"/>
        <scheme val="minor"/>
      </rPr>
      <t xml:space="preserve">See </t>
    </r>
    <r>
      <rPr>
        <b/>
        <sz val="12"/>
        <color rgb="FF000000"/>
        <rFont val="Calibri"/>
        <family val="2"/>
        <scheme val="minor"/>
      </rPr>
      <t>Postsecondary award, certificate, or diploma.</t>
    </r>
  </si>
  <si>
    <r>
      <t xml:space="preserve">Distance learning: </t>
    </r>
    <r>
      <rPr>
        <sz val="12"/>
        <color rgb="FF000000"/>
        <rFont val="Calibri"/>
        <family val="2"/>
        <scheme val="minor"/>
      </rPr>
      <t>An option for earning course credit at off-campus locations via cable television, internet, satellite classes, videotapes, correspondence courses, or other means.</t>
    </r>
  </si>
  <si>
    <r>
      <t>Doctor’s degree-research/scholarship</t>
    </r>
    <r>
      <rPr>
        <sz val="10"/>
        <rFont val="Arial"/>
        <family val="2"/>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</si>
  <si>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10"/>
        <rFont val="Arial"/>
        <family val="2"/>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</si>
  <si>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10"/>
        <rFont val="Arial"/>
        <family val="2"/>
      </rPr>
      <t>: A doctor’s degree that does not meet the definition of a doctor’s degree - research/scholarship or a doctor’s degree - professional practice.</t>
    </r>
  </si>
  <si>
    <r>
      <t xml:space="preserve">Double major: </t>
    </r>
    <r>
      <rPr>
        <sz val="12"/>
        <color rgb="FF000000"/>
        <rFont val="Calibri"/>
        <family val="2"/>
        <scheme val="minor"/>
      </rPr>
      <t>Program in which students may complete two undergraduate programs of study simultaneously.</t>
    </r>
  </si>
  <si>
    <r>
      <t xml:space="preserve">Dual enrollment: </t>
    </r>
    <r>
      <rPr>
        <sz val="12"/>
        <color rgb="FF000000"/>
        <rFont val="Calibri"/>
        <family val="2"/>
        <scheme val="minor"/>
      </rPr>
      <t>A program through which high school students may enroll in college courses while still enrolled in high school. Students are not required to apply for admission to the college in order to participate.</t>
    </r>
  </si>
  <si>
    <r>
      <t xml:space="preserve">Early action plan: </t>
    </r>
    <r>
      <rPr>
        <sz val="12"/>
        <color rgb="FF000000"/>
        <rFont val="Calibri"/>
        <family val="2"/>
        <scheme val="minor"/>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</si>
  <si>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2"/>
        <color rgb="FF000000"/>
        <rFont val="Calibri"/>
        <family val="2"/>
        <scheme val="minor"/>
      </rPr>
      <t>A policy under which students who have not completed high school are admitted and enroll full time in college, usually after completion of their junior year.</t>
    </r>
  </si>
  <si>
    <r>
      <t xml:space="preserve">Early decision plan: </t>
    </r>
    <r>
      <rPr>
        <sz val="12"/>
        <color rgb="FF000000"/>
        <rFont val="Calibri"/>
        <family val="2"/>
        <scheme val="minor"/>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</si>
  <si>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2"/>
        <color rgb="FF000000"/>
        <rFont val="Calibri"/>
        <family val="2"/>
        <scheme val="minor"/>
      </rPr>
      <t>A course of study designed specifically for students whose native language is not English.</t>
    </r>
  </si>
  <si>
    <r>
      <t xml:space="preserve">Exchange student program-domestic: </t>
    </r>
    <r>
      <rPr>
        <sz val="12"/>
        <color rgb="FF000000"/>
        <rFont val="Calibri"/>
        <family val="2"/>
        <scheme val="minor"/>
      </rPr>
      <t>Any arrangement between a student and a college that permits study for a semester or more at another college</t>
    </r>
    <r>
      <rPr>
        <b/>
        <sz val="12"/>
        <color rgb="FF000000"/>
        <rFont val="Calibri"/>
        <family val="2"/>
        <scheme val="minor"/>
      </rPr>
      <t xml:space="preserve"> in the United States </t>
    </r>
    <r>
      <rPr>
        <sz val="12"/>
        <color rgb="FF000000"/>
        <rFont val="Calibri"/>
        <family val="2"/>
        <scheme val="minor"/>
      </rPr>
      <t xml:space="preserve">without extending the amount of time required for a degree. </t>
    </r>
    <r>
      <rPr>
        <b/>
        <sz val="12"/>
        <color rgb="FF000000"/>
        <rFont val="Calibri"/>
        <family val="2"/>
        <scheme val="minor"/>
      </rPr>
      <t>See also Study abroad</t>
    </r>
    <r>
      <rPr>
        <sz val="12"/>
        <color rgb="FF000000"/>
        <rFont val="Calibri"/>
        <family val="2"/>
        <scheme val="minor"/>
      </rPr>
      <t>.</t>
    </r>
  </si>
  <si>
    <r>
      <t>External degree program:</t>
    </r>
    <r>
      <rPr>
        <sz val="12"/>
        <color rgb="FF000000"/>
        <rFont val="Calibri"/>
        <family val="2"/>
        <scheme val="minor"/>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</si>
  <si>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2"/>
        <color rgb="FF000000"/>
        <rFont val="Calibri"/>
        <family val="2"/>
        <scheme val="minor"/>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</si>
  <si>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2"/>
        <color rgb="FF000000"/>
        <rFont val="Calibri"/>
        <family val="2"/>
        <scheme val="minor"/>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</si>
  <si>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12"/>
        <color rgb="FF000000"/>
        <rFont val="Calibri"/>
        <family val="2"/>
        <scheme val="minor"/>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</si>
  <si>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2"/>
        <color rgb="FF000000"/>
        <rFont val="Calibri"/>
        <family val="2"/>
        <scheme val="minor"/>
      </rPr>
      <t>A student who has completed less than the equivalent of 1 full year of undergraduate work; that is, less than 30 semester hours (in a 120-hour degree program) or less than 900 clock hours.</t>
    </r>
  </si>
  <si>
    <r>
      <t xml:space="preserve">*New student orientation: </t>
    </r>
    <r>
      <rPr>
        <sz val="12"/>
        <color rgb="FF000000"/>
        <rFont val="Calibri"/>
        <family val="2"/>
        <scheme val="minor"/>
      </rPr>
      <t>Orientation addressing the academic, social, emotional, and intellectual issues involved in beginning college. May be a few hours or a few days in length; at some colleges, there is a fee.</t>
    </r>
  </si>
  <si>
    <r>
      <t xml:space="preserve">Full-time student (undergraduate): </t>
    </r>
    <r>
      <rPr>
        <sz val="12"/>
        <color rgb="FF000000"/>
        <rFont val="Calibri"/>
        <family val="2"/>
        <scheme val="minor"/>
      </rPr>
      <t>A student enrolled for 12 or more semester credits, 12 or more quarter credits, or 24 or more clock hours a week each term.</t>
    </r>
  </si>
  <si>
    <r>
      <t xml:space="preserve">Geographical residence (as admission factor): </t>
    </r>
    <r>
      <rPr>
        <sz val="12"/>
        <color rgb="FF000000"/>
        <rFont val="Calibri"/>
        <family val="2"/>
        <scheme val="minor"/>
      </rPr>
      <t>Special consideration in the admission process given to students from a particular region, state, or country of residence.</t>
    </r>
  </si>
  <si>
    <r>
      <t xml:space="preserve">Grade-point average (academic high school GPA): </t>
    </r>
    <r>
      <rPr>
        <sz val="12"/>
        <color rgb="FF000000"/>
        <rFont val="Calibri"/>
        <family val="2"/>
        <scheme val="minor"/>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</si>
  <si>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2"/>
        <color rgb="FF000000"/>
        <rFont val="Calibri"/>
        <family val="2"/>
        <scheme val="minor"/>
      </rPr>
      <t>A student who holds a bachelor’s or equivalent, and is taking courses at the post-baccalaureate level.</t>
    </r>
  </si>
  <si>
    <r>
      <t xml:space="preserve">*Health services: </t>
    </r>
    <r>
      <rPr>
        <sz val="12"/>
        <color rgb="FF000000"/>
        <rFont val="Calibri"/>
        <family val="2"/>
        <scheme val="minor"/>
      </rPr>
      <t>Free or low cost on-campus primary and preventive health care available to students.</t>
    </r>
  </si>
  <si>
    <r>
      <t xml:space="preserve">High school diploma or recognized equivalent: </t>
    </r>
    <r>
      <rPr>
        <sz val="12"/>
        <color rgb="FF000000"/>
        <rFont val="Calibri"/>
        <family val="2"/>
        <scheme val="minor"/>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</si>
  <si>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12"/>
        <color rgb="FF000000"/>
        <rFont val="Calibri"/>
        <family val="2"/>
        <scheme val="minor"/>
      </rPr>
      <t xml:space="preserve"> </t>
    </r>
    <r>
      <rPr>
        <sz val="12"/>
        <color rgb="FF000000"/>
        <rFont val="Calibri"/>
        <family val="2"/>
        <scheme val="minor"/>
      </rPr>
      <t>A person of Mexican, Puerto Rican, Cuban, South or Central American, or other Spanish culture or origin, regardless of race.</t>
    </r>
  </si>
  <si>
    <r>
      <t>Honors program:</t>
    </r>
    <r>
      <rPr>
        <sz val="12"/>
        <color rgb="FF000000"/>
        <rFont val="Calibri"/>
        <family val="2"/>
        <scheme val="minor"/>
      </rPr>
      <t xml:space="preserve"> Any special program for very able students offering the opportunity for educational enrichment, independent study, acceleration, or some combination of these.</t>
    </r>
    <r>
      <rPr>
        <b/>
        <sz val="12"/>
        <color rgb="FF000000"/>
        <rFont val="Calibri"/>
        <family val="2"/>
        <scheme val="minor"/>
      </rPr>
      <t xml:space="preserve"> </t>
    </r>
  </si>
  <si>
    <r>
      <t xml:space="preserve">Independent study: </t>
    </r>
    <r>
      <rPr>
        <sz val="12"/>
        <color rgb="FF000000"/>
        <rFont val="Calibri"/>
        <family val="2"/>
        <scheme val="minor"/>
      </rPr>
      <t>Academic work chosen or designed by the student with the approval of the department concerned, under an instructor’s supervision, and usually undertaken outside of the regular classroom structure.</t>
    </r>
  </si>
  <si>
    <r>
      <t xml:space="preserve">In-state tuition: </t>
    </r>
    <r>
      <rPr>
        <sz val="12"/>
        <color rgb="FF000000"/>
        <rFont val="Calibri"/>
        <family val="2"/>
        <scheme val="minor"/>
      </rPr>
      <t>The tuition charged by institutions to those students who meet the state’s or institution’s residency requirements.</t>
    </r>
  </si>
  <si>
    <r>
      <t xml:space="preserve">International student: </t>
    </r>
    <r>
      <rPr>
        <sz val="12"/>
        <color rgb="FF000000"/>
        <rFont val="Calibri"/>
        <family val="2"/>
        <scheme val="minor"/>
      </rPr>
      <t>See</t>
    </r>
    <r>
      <rPr>
        <b/>
        <sz val="12"/>
        <color rgb="FF000000"/>
        <rFont val="Calibri"/>
        <family val="2"/>
        <scheme val="minor"/>
      </rPr>
      <t xml:space="preserve"> Nonresident.</t>
    </r>
  </si>
  <si>
    <r>
      <t xml:space="preserve">International student group: </t>
    </r>
    <r>
      <rPr>
        <sz val="10"/>
        <rFont val="Arial"/>
        <family val="2"/>
      </rPr>
      <t>Student groups that facilitate cultural dialogue, support a diverse campus, assist international students in acclimation and creating a social network.</t>
    </r>
    <r>
      <rPr>
        <sz val="12"/>
        <color rgb="FF0000FF"/>
        <rFont val="Calibri"/>
        <family val="2"/>
        <scheme val="minor"/>
      </rPr>
      <t> </t>
    </r>
  </si>
  <si>
    <r>
      <t>Internship:</t>
    </r>
    <r>
      <rPr>
        <sz val="12"/>
        <color rgb="FF000000"/>
        <rFont val="Calibri"/>
        <family val="2"/>
        <scheme val="minor"/>
      </rPr>
      <t xml:space="preserve"> Any short-term, supervised work experience usually related to a student’s major field, for which the student earns academic credit. The work can be full- or part-time, on- or off-campus, paid or unpaid.</t>
    </r>
  </si>
  <si>
    <r>
      <t xml:space="preserve">*Learning center: </t>
    </r>
    <r>
      <rPr>
        <sz val="12"/>
        <color rgb="FF000000"/>
        <rFont val="Calibri"/>
        <family val="2"/>
        <scheme val="minor"/>
      </rPr>
      <t>Center offering assistance through tutors, workshops, computer programs, or audiovisual equipment in reading, writing, math, and skills such as taking notes, managing time, taking tests.</t>
    </r>
  </si>
  <si>
    <r>
      <t xml:space="preserve">*Legal services: </t>
    </r>
    <r>
      <rPr>
        <sz val="12"/>
        <color rgb="FF000000"/>
        <rFont val="Calibri"/>
        <family val="2"/>
        <scheme val="minor"/>
      </rPr>
      <t>Free or low cost legal advice for a range of issues (personal and other).</t>
    </r>
  </si>
  <si>
    <r>
      <t xml:space="preserve">Liberal arts/career combination: </t>
    </r>
    <r>
      <rPr>
        <sz val="12"/>
        <color rgb="FF000000"/>
        <rFont val="Calibri"/>
        <family val="2"/>
        <scheme val="minor"/>
      </rPr>
      <t>Program in which a student earns undergraduate degrees in two separate fields, one in a liberal arts major and the other in a professional or specialized major, whether on campus or through cross‑registration.</t>
    </r>
  </si>
  <si>
    <r>
      <t xml:space="preserve">Living learning community: </t>
    </r>
    <r>
      <rPr>
        <sz val="10"/>
        <rFont val="Arial"/>
        <family val="2"/>
      </rPr>
      <t>Residential programs that allow students to interact with students who share common interests. In addition to living together, students may also participate in shared courses, special events, and group service projects.</t>
    </r>
  </si>
  <si>
    <r>
      <t>Master's degree</t>
    </r>
    <r>
      <rPr>
        <sz val="10"/>
        <rFont val="Arial"/>
        <family val="2"/>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</si>
  <si>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12"/>
        <color rgb="FF000000"/>
        <rFont val="Calibri"/>
        <family val="2"/>
        <scheme val="minor"/>
      </rPr>
      <t>Special consideration in the admission process for members of designated racial/ethnic minority groups.</t>
    </r>
  </si>
  <si>
    <r>
      <t xml:space="preserve">*Minority student center: </t>
    </r>
    <r>
      <rPr>
        <sz val="12"/>
        <color rgb="FF000000"/>
        <rFont val="Calibri"/>
        <family val="2"/>
        <scheme val="minor"/>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</si>
  <si>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</si>
  <si>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2"/>
        <color rgb="FF000000"/>
        <rFont val="Calibri"/>
        <family val="2"/>
        <scheme val="minor"/>
      </rPr>
      <t xml:space="preserve"> </t>
    </r>
    <r>
      <rPr>
        <sz val="12"/>
        <color rgb="FF000000"/>
        <rFont val="Calibri"/>
        <family val="2"/>
        <scheme val="minor"/>
      </rPr>
      <t>A person having origins in any of the original peoples of Hawaii, Guam, Samoa, or other Pacific Islands.</t>
    </r>
  </si>
  <si>
    <r>
      <t xml:space="preserve">Nonresident: </t>
    </r>
    <r>
      <rPr>
        <sz val="12"/>
        <color rgb="FF000000"/>
        <rFont val="Calibri"/>
        <family val="2"/>
        <scheme val="minor"/>
      </rPr>
      <t>A person who is not a citizen or national of the United States and who is in this country on a visa or temporary basis and does not have the right to remain indefinitely.</t>
    </r>
  </si>
  <si>
    <r>
      <t xml:space="preserve">*On-campus day care: </t>
    </r>
    <r>
      <rPr>
        <sz val="12"/>
        <color rgb="FF000000"/>
        <rFont val="Calibri"/>
        <family val="2"/>
        <scheme val="minor"/>
      </rPr>
      <t>Licensed day care for students’ children (usually age 3 and up); usually for a fee.</t>
    </r>
  </si>
  <si>
    <r>
      <t xml:space="preserve">Open admission: </t>
    </r>
    <r>
      <rPr>
        <sz val="12"/>
        <color rgb="FF000000"/>
        <rFont val="Calibri"/>
        <family val="2"/>
        <scheme val="minor"/>
      </rPr>
      <t>Admission policy under which virtually all secondary school graduates or students with GED equivalency diplomas are admitted without regard to academic record, test scores, or other qualifications.</t>
    </r>
  </si>
  <si>
    <r>
      <t xml:space="preserve">Other expenses (costs): </t>
    </r>
    <r>
      <rPr>
        <sz val="12"/>
        <color rgb="FF000000"/>
        <rFont val="Calibri"/>
        <family val="2"/>
        <scheme val="minor"/>
      </rPr>
      <t>Include average costs for clothing, laundry, entertainment, medical (if not a required fee), and furnishings.</t>
    </r>
  </si>
  <si>
    <r>
      <t xml:space="preserve">Out-of-state tuition: </t>
    </r>
    <r>
      <rPr>
        <sz val="12"/>
        <color rgb="FF000000"/>
        <rFont val="Calibri"/>
        <family val="2"/>
        <scheme val="minor"/>
      </rPr>
      <t>The tuition charged by institutions to those students who do not meet the institution’s or state’s residency requirements.</t>
    </r>
  </si>
  <si>
    <r>
      <t xml:space="preserve">Part-time student (undergraduate): </t>
    </r>
    <r>
      <rPr>
        <sz val="12"/>
        <color rgb="FF000000"/>
        <rFont val="Calibri"/>
        <family val="2"/>
        <scheme val="minor"/>
      </rPr>
      <t>A student enrolled for fewer than 12 credits per semester or quarter, or fewer than 24 clock hours a week each term.</t>
    </r>
  </si>
  <si>
    <r>
      <t xml:space="preserve">Permanent Resident or other eligible non-citizen: </t>
    </r>
    <r>
      <rPr>
        <sz val="12"/>
        <color rgb="FF000000"/>
        <rFont val="Calibri"/>
        <family val="2"/>
        <scheme val="minor"/>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</si>
  <si>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t>*Personal counseling</t>
    </r>
    <r>
      <rPr>
        <sz val="12"/>
        <color rgb="FF000000"/>
        <rFont val="Calibri"/>
        <family val="2"/>
        <scheme val="minor"/>
      </rPr>
      <t>: One-on-one or group counseling with trained professionals for students who want to explore personal, educational, or vocational issues.</t>
    </r>
  </si>
  <si>
    <r>
      <t xml:space="preserve">Post-baccalaureate certificate: </t>
    </r>
    <r>
      <rPr>
        <sz val="12"/>
        <color rgb="FF000000"/>
        <rFont val="Calibri"/>
        <family val="2"/>
        <scheme val="minor"/>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</si>
  <si>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2"/>
        <color rgb="FF000000"/>
        <rFont val="Calibri"/>
        <family val="2"/>
        <scheme val="minor"/>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</si>
  <si>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2"/>
        <color rgb="FF000000"/>
        <rFont val="Calibri"/>
        <family val="2"/>
        <scheme val="minor"/>
      </rPr>
      <t>Includes the following three IPEDS definitions for postsecondary awards, certificates, and diplomas of varying durations and credit/contact/clock hour requirements:</t>
    </r>
  </si>
  <si>
    <r>
      <t>Less Than 1 Academic Year</t>
    </r>
    <r>
      <rPr>
        <i/>
        <sz val="12"/>
        <color rgb="FF000000"/>
        <rFont val="Calibri"/>
        <family val="2"/>
        <scheme val="minor"/>
      </rPr>
      <t>:</t>
    </r>
    <r>
      <rPr>
        <sz val="12"/>
        <color rgb="FF000000"/>
        <rFont val="Calibri"/>
        <family val="2"/>
        <scheme val="minor"/>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</si>
  <si>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2"/>
        <color rgb="FF000000"/>
        <rFont val="Calibri"/>
        <family val="2"/>
        <scheme val="minor"/>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</si>
  <si>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2"/>
        <color rgb="FF000000"/>
        <rFont val="Calibri"/>
        <family val="2"/>
        <scheme val="minor"/>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</si>
  <si>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12"/>
        <color rgb="FF000000"/>
        <rFont val="Calibri"/>
        <family val="2"/>
        <scheme val="minor"/>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</si>
  <si>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2"/>
        <color rgb="FF000000"/>
        <rFont val="Calibri"/>
        <family val="2"/>
        <scheme val="minor"/>
      </rPr>
      <t>A private institution in which the individual(s) or agency in control receives compensation, other than wages, rent, or other expenses for the assumption of risk.</t>
    </r>
  </si>
  <si>
    <r>
      <t xml:space="preserve">Private nonprofit institution: </t>
    </r>
    <r>
      <rPr>
        <sz val="12"/>
        <color rgb="FF000000"/>
        <rFont val="Calibri"/>
        <family val="2"/>
        <scheme val="minor"/>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</si>
  <si>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2"/>
        <color rgb="FF000000"/>
        <rFont val="Calibri"/>
        <family val="2"/>
        <scheme val="minor"/>
      </rPr>
      <t>See</t>
    </r>
    <r>
      <rPr>
        <b/>
        <sz val="12"/>
        <color rgb="FF000000"/>
        <rFont val="Calibri"/>
        <family val="2"/>
        <scheme val="minor"/>
      </rPr>
      <t xml:space="preserve"> Private for-profit institution.</t>
    </r>
  </si>
  <si>
    <r>
      <t xml:space="preserve">Public institution: </t>
    </r>
    <r>
      <rPr>
        <sz val="12"/>
        <color rgb="FF000000"/>
        <rFont val="Calibri"/>
        <family val="2"/>
        <scheme val="minor"/>
      </rPr>
      <t>An educational institution whose programs and activities are operated by publicly elected or appointed school officials, and which is supported primarily by public funds.</t>
    </r>
  </si>
  <si>
    <r>
      <t xml:space="preserve">Quarter calendar system: </t>
    </r>
    <r>
      <rPr>
        <sz val="12"/>
        <color rgb="FF000000"/>
        <rFont val="Calibri"/>
        <family val="2"/>
        <scheme val="minor"/>
      </rPr>
      <t>A calendar system in which the academic year consists of three sessions called quarters of about 12 weeks each. The range may be from 10 to 15 weeks. There may be an additional quarter in the summer.</t>
    </r>
  </si>
  <si>
    <r>
      <t xml:space="preserve">Race/ethnicity: </t>
    </r>
    <r>
      <rPr>
        <sz val="12"/>
        <color rgb="FF000000"/>
        <rFont val="Calibri"/>
        <family val="2"/>
        <scheme val="minor"/>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</si>
  <si>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2"/>
        <color rgb="FF000000"/>
        <rFont val="Calibri"/>
        <family val="2"/>
        <scheme val="minor"/>
      </rPr>
      <t>Category used to classify students or employees whose race/ethnicity is not known and whom institutions are unable to place in one of the specified racial/ethnic categories.</t>
    </r>
  </si>
  <si>
    <r>
      <t xml:space="preserve">Recognized Postsecondary Credential: </t>
    </r>
    <r>
      <rPr>
        <sz val="12"/>
        <color rgb="FF000000"/>
        <rFont val="Calibri"/>
        <family val="2"/>
        <scheme val="minor"/>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</si>
  <si>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12"/>
        <color rgb="FF000000"/>
        <rFont val="Calibri"/>
        <family val="2"/>
        <scheme val="minor"/>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</si>
  <si>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2"/>
        <color rgb="FF000000"/>
        <rFont val="Calibri"/>
        <family val="2"/>
        <scheme val="minor"/>
      </rPr>
      <t>One-on-one or group counseling with trained professionals for students who want to explore religious problems or issues.</t>
    </r>
  </si>
  <si>
    <r>
      <t xml:space="preserve">*Developmental services: </t>
    </r>
    <r>
      <rPr>
        <sz val="12"/>
        <color rgb="FF000000"/>
        <rFont val="Calibri"/>
        <family val="2"/>
        <scheme val="minor"/>
      </rPr>
      <t>Instructional courses designed for students deficient in the general competencies necessary for a regular postsecondary curriculum and educational setting.</t>
    </r>
  </si>
  <si>
    <r>
      <t xml:space="preserve">Required fees: </t>
    </r>
    <r>
      <rPr>
        <sz val="12"/>
        <color rgb="FF000000"/>
        <rFont val="Calibri"/>
        <family val="2"/>
        <scheme val="minor"/>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</si>
  <si>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Food and housing (charges)—on campus: </t>
    </r>
    <r>
      <rPr>
        <sz val="12"/>
        <color rgb="FF000000"/>
        <rFont val="Calibri"/>
        <family val="2"/>
        <scheme val="minor"/>
      </rPr>
      <t>Assume double occupancy in institutional housing and 19 meals per week (or maximum meal plan).</t>
    </r>
  </si>
  <si>
    <r>
      <t xml:space="preserve">Secondary school record (as admission factor): </t>
    </r>
    <r>
      <rPr>
        <sz val="12"/>
        <color rgb="FF000000"/>
        <rFont val="Calibri"/>
        <family val="2"/>
        <scheme val="minor"/>
      </rPr>
      <t>Information maintained by the secondary school that may include such things as the student’s high school transcript, class rank, GPA, and teacher and counselor recommendations.</t>
    </r>
  </si>
  <si>
    <r>
      <t xml:space="preserve">Semester calendar system: </t>
    </r>
    <r>
      <rPr>
        <sz val="12"/>
        <color rgb="FF000000"/>
        <rFont val="Calibri"/>
        <family val="2"/>
        <scheme val="minor"/>
      </rPr>
      <t>A calendar system that consists of two semesters during the academic year with about 16 weeks for each semester of instruction. There may be an additional summer session.</t>
    </r>
  </si>
  <si>
    <r>
      <t xml:space="preserve">Student-designed major: </t>
    </r>
    <r>
      <rPr>
        <sz val="12"/>
        <color rgb="FF000000"/>
        <rFont val="Calibri"/>
        <family val="2"/>
        <scheme val="minor"/>
      </rPr>
      <t>A program of study based on individual interests, designed with the assistance of an adviser.</t>
    </r>
  </si>
  <si>
    <r>
      <t>Study abroad:</t>
    </r>
    <r>
      <rPr>
        <sz val="12"/>
        <color rgb="FF000000"/>
        <rFont val="Calibri"/>
        <family val="2"/>
        <scheme val="minor"/>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</si>
  <si>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12"/>
        <color rgb="FF000000"/>
        <rFont val="Calibri"/>
        <family val="2"/>
        <scheme val="minor"/>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</si>
  <si>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2"/>
        <color rgb="FF000000"/>
        <rFont val="Calibri"/>
        <family val="2"/>
        <scheme val="minor"/>
      </rPr>
      <t>Special consideration given to students with demonstrated talent/abilities in areas of interest to the institution (e.g., sports, the arts, languages, etc.).</t>
    </r>
  </si>
  <si>
    <r>
      <t>Teacher certification program:</t>
    </r>
    <r>
      <rPr>
        <sz val="12"/>
        <color rgb="FF000000"/>
        <rFont val="Calibri"/>
        <family val="2"/>
        <scheme val="minor"/>
      </rPr>
      <t xml:space="preserve"> Program designed to prepare students to meet the requirements for certification as teachers in elementary, middle/junior high, and secondary schools.</t>
    </r>
  </si>
  <si>
    <r>
      <t xml:space="preserve">Transfer applicant: </t>
    </r>
    <r>
      <rPr>
        <sz val="12"/>
        <color rgb="FF000000"/>
        <rFont val="Calibri"/>
        <family val="2"/>
        <scheme val="minor"/>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</si>
  <si>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2"/>
        <color rgb="FF000000"/>
        <rFont val="Calibri"/>
        <family val="2"/>
        <scheme val="minor"/>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</si>
  <si>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2"/>
        <color rgb="FF000000"/>
        <rFont val="Calibri"/>
        <family val="2"/>
        <scheme val="minor"/>
      </rPr>
      <t>Assume two round trips to student’s hometown per year for students in institutional housing or daily travel to and from your institution for commuter students.</t>
    </r>
  </si>
  <si>
    <r>
      <t xml:space="preserve">Trimester calendar system: </t>
    </r>
    <r>
      <rPr>
        <sz val="12"/>
        <color rgb="FF000000"/>
        <rFont val="Calibri"/>
        <family val="2"/>
        <scheme val="minor"/>
      </rPr>
      <t>An academic year consisting of 3 terms of about 15 weeks each.</t>
    </r>
  </si>
  <si>
    <r>
      <t xml:space="preserve">Tuition: </t>
    </r>
    <r>
      <rPr>
        <sz val="12"/>
        <color rgb="FF000000"/>
        <rFont val="Calibri"/>
        <family val="2"/>
        <scheme val="minor"/>
      </rPr>
      <t xml:space="preserve">Amount of money charged to students for instructional services. Tuition may be charged per term, per course, or per credit. </t>
    </r>
  </si>
  <si>
    <r>
      <t xml:space="preserve">*Tutoring: </t>
    </r>
    <r>
      <rPr>
        <sz val="12"/>
        <color rgb="FF000000"/>
        <rFont val="Calibri"/>
        <family val="2"/>
        <scheme val="minor"/>
      </rPr>
      <t>May range from one-on-one tutoring in specific subjects to tutoring in an area such as math, reading, or writing. Most tutors are college students; at some colleges, they are specially trained and certified.</t>
    </r>
  </si>
  <si>
    <r>
      <t xml:space="preserve">Unit: </t>
    </r>
    <r>
      <rPr>
        <sz val="12"/>
        <color rgb="FF000000"/>
        <rFont val="Calibri"/>
        <family val="2"/>
        <scheme val="minor"/>
      </rPr>
      <t>a standard of measurement representing hours of academic instruction (e.g., semester credit, quarter credit, clock hour).</t>
    </r>
  </si>
  <si>
    <r>
      <t xml:space="preserve">Undergraduate: </t>
    </r>
    <r>
      <rPr>
        <sz val="12"/>
        <color rgb="FF000000"/>
        <rFont val="Calibri"/>
        <family val="2"/>
        <scheme val="minor"/>
      </rPr>
      <t>A student enrolled in a four- or five-year bachelor’s degree program, an associate degree program, or a vocational or technical program below the baccalaureate.</t>
    </r>
  </si>
  <si>
    <r>
      <t xml:space="preserve">Undergraduate Research: </t>
    </r>
    <r>
      <rPr>
        <sz val="12"/>
        <color rgb="FF000000"/>
        <rFont val="Calibri"/>
        <family val="2"/>
        <scheme val="minor"/>
      </rPr>
      <t>Opportunities offered to undergraduate students to make original contributions in an academic discipline via the exploration of a specific research topic. Research opportunities may or may not be associated with a specific course or earn credit.</t>
    </r>
  </si>
  <si>
    <r>
      <t xml:space="preserve">*Veteran’s counseling: </t>
    </r>
    <r>
      <rPr>
        <sz val="12"/>
        <color rgb="FF000000"/>
        <rFont val="Calibri"/>
        <family val="2"/>
        <scheme val="minor"/>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</si>
  <si>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2"/>
        <color rgb="FF000000"/>
        <rFont val="Calibri"/>
        <family val="2"/>
        <scheme val="minor"/>
      </rPr>
      <t>Any person whose sight loss is not correctable and is sufficiently severe as to adversely affect educational performance.</t>
    </r>
  </si>
  <si>
    <r>
      <t xml:space="preserve">Volunteer work (as admission factor): </t>
    </r>
    <r>
      <rPr>
        <sz val="12"/>
        <color rgb="FF000000"/>
        <rFont val="Calibri"/>
        <family val="2"/>
        <scheme val="minor"/>
      </rPr>
      <t>Special consideration given to students for activity done on a volunteer basis (e.g., tutoring, hospital care, working with the elderly or disabled) as a service to the community or the public in general.</t>
    </r>
  </si>
  <si>
    <r>
      <t xml:space="preserve">Wait list: </t>
    </r>
    <r>
      <rPr>
        <sz val="12"/>
        <color rgb="FF000000"/>
        <rFont val="Calibri"/>
        <family val="2"/>
        <scheme val="minor"/>
      </rPr>
      <t xml:space="preserve">List of students who meet the admission requirements but will only be offered a place in the class if space becomes available. </t>
    </r>
  </si>
  <si>
    <r>
      <t>Weekend college:</t>
    </r>
    <r>
      <rPr>
        <sz val="12"/>
        <color rgb="FF000000"/>
        <rFont val="Calibri"/>
        <family val="2"/>
        <scheme val="minor"/>
      </rPr>
      <t xml:space="preserve"> A program that allows students to take a complete course of study and attend classes only on weekends. </t>
    </r>
  </si>
  <si>
    <r>
      <t>White:</t>
    </r>
    <r>
      <rPr>
        <i/>
        <sz val="12"/>
        <color rgb="FF000000"/>
        <rFont val="Calibri"/>
        <family val="2"/>
        <scheme val="minor"/>
      </rPr>
      <t xml:space="preserve"> </t>
    </r>
    <r>
      <rPr>
        <sz val="12"/>
        <color rgb="FF000000"/>
        <rFont val="Calibri"/>
        <family val="2"/>
        <scheme val="minor"/>
      </rPr>
      <t>A person having origins in any of the original peoples of Europe, the Middle East, or North Africa.</t>
    </r>
  </si>
  <si>
    <r>
      <t xml:space="preserve">*Women’s center: </t>
    </r>
    <r>
      <rPr>
        <sz val="12"/>
        <color rgb="FF000000"/>
        <rFont val="Calibri"/>
        <family val="2"/>
        <scheme val="minor"/>
      </rPr>
      <t>Center with programs, academic activities, and/or services intended to promote an understanding of the evolving roles of women.</t>
    </r>
  </si>
  <si>
    <r>
      <t xml:space="preserve">Work experience (as admission factor): </t>
    </r>
    <r>
      <rPr>
        <sz val="12"/>
        <color rgb="FF000000"/>
        <rFont val="Calibri"/>
        <family val="2"/>
        <scheme val="minor"/>
      </rPr>
      <t>Special consideration given to students who have been employed prior to application, whether for relevance to major, demonstration of employment-related skills, or as explanation of student’s academic and extracurricular record.</t>
    </r>
  </si>
  <si>
    <t>FINANCIAL AID DEFINITIONS</t>
  </si>
  <si>
    <r>
      <t xml:space="preserve">External scholarships and grants: </t>
    </r>
    <r>
      <rPr>
        <sz val="12"/>
        <color rgb="FF000000"/>
        <rFont val="Calibri"/>
        <family val="2"/>
        <scheme val="minor"/>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</si>
  <si>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12"/>
        <color rgb="FF000000"/>
        <rFont val="Calibri"/>
        <family val="2"/>
        <scheme val="minor"/>
      </rPr>
      <t xml:space="preserve">Any applicant who submits </t>
    </r>
    <r>
      <rPr>
        <b/>
        <sz val="12"/>
        <color rgb="FF000000"/>
        <rFont val="Calibri"/>
        <family val="2"/>
        <scheme val="minor"/>
      </rPr>
      <t>any one of</t>
    </r>
    <r>
      <rPr>
        <sz val="12"/>
        <color rgb="FF000000"/>
        <rFont val="Calibri"/>
        <family val="2"/>
        <scheme val="minor"/>
      </rPr>
      <t xml:space="preserve"> the institutionally required financial aid applications/forms, such as the FAFSA. </t>
    </r>
  </si>
  <si>
    <r>
      <t xml:space="preserve">Indebtedness: </t>
    </r>
    <r>
      <rPr>
        <sz val="12"/>
        <color rgb="FF000000"/>
        <rFont val="Calibri"/>
        <family val="2"/>
        <scheme val="minor"/>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2"/>
        <color rgb="FF000000"/>
        <rFont val="Calibri"/>
        <family val="2"/>
        <scheme val="minor"/>
      </rPr>
      <t>should</t>
    </r>
    <r>
      <rPr>
        <sz val="12"/>
        <color rgb="FF000000"/>
        <rFont val="Calibri"/>
        <family val="2"/>
        <scheme val="minor"/>
      </rPr>
      <t xml:space="preserve"> be included.</t>
    </r>
  </si>
  <si>
    <r>
      <t>Institutional scholarships and grants</t>
    </r>
    <r>
      <rPr>
        <sz val="12"/>
        <color rgb="FF000000"/>
        <rFont val="Calibri"/>
        <family val="2"/>
        <scheme val="minor"/>
      </rPr>
      <t>: Endowed scholarships, annual gifts and tuition funded grants for which the institution determines the recipient.</t>
    </r>
  </si>
  <si>
    <r>
      <t xml:space="preserve">Financial need: </t>
    </r>
    <r>
      <rPr>
        <sz val="12"/>
        <color rgb="FF000000"/>
        <rFont val="Calibri"/>
        <family val="2"/>
        <scheme val="minor"/>
      </rPr>
      <t xml:space="preserve">As determined by your institution using the federal methodology and/or your institution's own standards. </t>
    </r>
  </si>
  <si>
    <r>
      <t xml:space="preserve">Need-based aid: </t>
    </r>
    <r>
      <rPr>
        <sz val="12"/>
        <color rgb="FF000000"/>
        <rFont val="Calibri"/>
        <family val="2"/>
        <scheme val="minor"/>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</si>
  <si>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12"/>
        <color rgb="FF000000"/>
        <rFont val="Calibri"/>
        <family val="2"/>
        <scheme val="minor"/>
      </rPr>
      <t>Scholarships and grants from institutional, state, federal, or other sources for which a student must have financial need to qualify.</t>
    </r>
  </si>
  <si>
    <r>
      <t xml:space="preserve">Need-based self-help aid: </t>
    </r>
    <r>
      <rPr>
        <sz val="12"/>
        <color rgb="FF000000"/>
        <rFont val="Calibri"/>
        <family val="2"/>
        <scheme val="minor"/>
      </rPr>
      <t>Loans and jobs from institutional, state, federal, or other sources for which a student must demonstrate financial need to qualify.</t>
    </r>
  </si>
  <si>
    <r>
      <t xml:space="preserve">Non-need-based scholarship or grant aid: </t>
    </r>
    <r>
      <rPr>
        <sz val="12"/>
        <color rgb="FF000000"/>
        <rFont val="Calibri"/>
        <family val="2"/>
        <scheme val="minor"/>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</si>
  <si>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</si>
  <si>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2.     Non-need tuition waivers</t>
  </si>
  <si>
    <t>3.     Non-need athletic awards</t>
  </si>
  <si>
    <t>4.     Non-need federal grants</t>
  </si>
  <si>
    <t>5.     Non-need state grants</t>
  </si>
  <si>
    <t>6.     Non-need outside grants</t>
  </si>
  <si>
    <t>7.     Non-need student loans</t>
  </si>
  <si>
    <t>8.     Non-need parent loans</t>
  </si>
  <si>
    <t>9.     Non-need work</t>
  </si>
  <si>
    <r>
      <t xml:space="preserve">Non-need-based self-help aid: </t>
    </r>
    <r>
      <rPr>
        <sz val="12"/>
        <color rgb="FF000000"/>
        <rFont val="Calibri"/>
        <family val="2"/>
        <scheme val="minor"/>
      </rPr>
      <t>Loans and jobs from institutional, state, or other sources for which a student need not demonstrate financial need to qualify.</t>
    </r>
  </si>
  <si>
    <r>
      <t>Work study and employment</t>
    </r>
    <r>
      <rPr>
        <sz val="12"/>
        <color rgb="FF000000"/>
        <rFont val="Calibri"/>
        <family val="2"/>
        <scheme val="minor"/>
      </rPr>
      <t>: Federal and state work study aid, and any employment packaged by your institution in financial aid awards.</t>
    </r>
  </si>
  <si>
    <t>Degrees conferred between July 1, 2022 and June 30, 2023</t>
  </si>
  <si>
    <t>Please report the number of instructional faculty members in each category for Fall 2023. Include faculty who are on your institution’s payroll on the census date your institution uses for IPEDS/AAUP.</t>
  </si>
  <si>
    <t>Report the Fall 2023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</si>
  <si>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2023 Student to Faculty ratio</t>
  </si>
  <si>
    <t>In the table below, please use the following definitions to report information about the size of classes and class sections offered in the Fall 2023 term.</t>
  </si>
  <si>
    <t xml:space="preserve">Using the above definitions, please report for each of the following class-size intervals the number of class sections and class subsections offered in Fall 2023. For example, a lecture class with 800 students who met at another time in 40 separate labs with 20 students should be counted once in the “100+” column in the class section column and 40 times under the “20-29” column of the class subsections table. </t>
  </si>
  <si>
    <t>Total number who are international (nonresident aliens)</t>
  </si>
  <si>
    <t>Undergraduate and Graduate Class Size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</si>
  <si>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2022-2023 academic year (see the next item below), use the 2022-2023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</si>
  <si>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2023-2024 estimated</t>
  </si>
  <si>
    <t>2022-2023
final</t>
  </si>
  <si>
    <t>Number of degree-seeking undergraduate students (CDS Item B1 if reporting on Fall 2023 cohort)</t>
  </si>
  <si>
    <t>Full-time 
First-time
Full-time</t>
  </si>
  <si>
    <t xml:space="preserve">Include:   * 2023 undergraduate class: all students who started at your institution as first- time students and received a bachelor's degree between July 1, 2022 and June 30, 2023.
  * only loans made to students who borrowed while enrolled at your institution.
  * co-signed loans.
</t>
  </si>
  <si>
    <t>Provide the number of students in the 2023 undergraduate class who started at your institution as first-time students and received a bachelor's degree between July 1, 2022 and June 30, 2023. Include only loans made to students who borrowed while enrolled at your institution and any co-signed loans. Exclude students who transferred into your institution, money borrowed at other institutions, parent loans, students who did not graduate or who graduated with another degree or certificate (but no bachelor's degree), any aid related to the CARE Act or unique to the COVID-19 pandemic.</t>
  </si>
  <si>
    <t>Full-time
First-time
First-Year</t>
  </si>
  <si>
    <t>Provide 2024-2025 academic year costs of attendance for the following categories that are applicable to your institution.</t>
  </si>
  <si>
    <r>
      <t xml:space="preserve">Please provide the URL of your institution’s net price calculator: </t>
    </r>
    <r>
      <rPr>
        <sz val="10"/>
        <color theme="4"/>
        <rFont val="Arial"/>
        <family val="2"/>
      </rPr>
      <t>https://www.bethel.edu/undergrad/financial-aid/before-apply/estimate/calculator-college-raptor</t>
    </r>
  </si>
  <si>
    <t xml:space="preserve">Check here if your institution's 2024-2025 academic year costs of attendance are not available at this time and provide an approximate date (i.e., month/day) when your institution's final 2024-2025 academic year costs of attendance will be available:  </t>
  </si>
  <si>
    <t>Undergraduate full-time tuition, required fees, room and board List the typical tuition, required fees, and room and board for a full-time undergraduate student for the FULL 2024-2025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</si>
  <si>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FOOD AND HOUSING:
(on-campus)</t>
  </si>
  <si>
    <t>HOUSING ONLY:
(on-campus)</t>
  </si>
  <si>
    <t>FOOD ONLY:
(on-campus meal plan)</t>
  </si>
  <si>
    <t>Housing only</t>
  </si>
  <si>
    <t>Food only</t>
  </si>
  <si>
    <t>Housing and food total  (if your college cannot provide separate room and board figures for commuters not living at home):</t>
  </si>
  <si>
    <t>Percentages of first-time, first-year (freshman) degree-seeking students and degree-seeking undergraduates enrolled in Fall 2023 who fit the following categories:</t>
  </si>
  <si>
    <t>Provide the number of students who applied, were admitted, and enrolled as degree-seeking transfer students in Fall 2023.</t>
  </si>
  <si>
    <t>First-time, first-year, (freshmen) students: Provide the number of degree-seeking, first-time, first-year students who applied, were admitted, and enrolled (full- or part-time) in Fall 2023. 
•     Include early decision, early action, and students who began studies during summer in this cohort. 
•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
•     Since the total may include students who did not provide gender data, the detail need not sum to the total.
•     If your institution collects and reports non-binary gender data, please use the "Another Gender" category.
•     Note that recent high school graduates and other students without prior postsecondary experience will still be considered "first-time students" for fall enrollment reporting purposes even if they enrolled in the summer prior to  fall enrollment.</t>
  </si>
  <si>
    <t>If yes, please answer the questions below for Fall 2023 admissions:</t>
  </si>
  <si>
    <t>If your institution will make use of the ACT in admission decisions for first-time, first-year, degree-seeking applicants for Fall 2025, please indicate which ONE of the following applies: (regardless of whether the writing score will be used in the admissions process):</t>
  </si>
  <si>
    <t>for Fall 2025 please indicate which ONE of the following applies (regardless of whether the Essay score will be used</t>
  </si>
  <si>
    <t>If necessary, use this space to clarify your test policies (e.g., if tests are recommended for some students, or if tests are not required of some students):  
All students who are enrolled in an public or private high school within the United States and have a GPA of 3.0 or higher will be able to apply without a test score.</t>
  </si>
  <si>
    <t>Provide percentages for ALL enrolled, degree-seeking, full-time and part-time, first-time, first-year (freshman) students enrolled in Fall 2023, including students who began studies during summer, international students/nonresident aliens, and students admitted under special arrangements.</t>
  </si>
  <si>
    <t>For the Fall 2023 entering class:</t>
  </si>
  <si>
    <t>ACT Reading</t>
  </si>
  <si>
    <t>ACT Science</t>
  </si>
  <si>
    <t>If yes, place check marks in the appropriate boxes below to reflect your institution’s policies for use in admission for Fall 2025.</t>
  </si>
  <si>
    <t>Percent and number of first-time, first-year (freshman) students enrolled in Fall 2023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Do convert New SAT scores to Old SAT scores using the College Board’s concordance tools and tables (sat.org/concordance).</t>
  </si>
  <si>
    <t>Institutional Enrollment - Men and Women Provide numbers of students for each of the following categories as of the institution's official fall reporting date or as of October 15, 2024. Note: Report students formerly designated as “first professional” in the graduate cells. Please see: https://nces.ed.gov/ipeds/pdf/Reporting_Study_Abroad%20Students_5.31.17.pdf</t>
  </si>
  <si>
    <t xml:space="preserve">Enrollment by Racial/Ethnic Category. Provide numbers of undergraduate students for each of the following categories as of the institution's official fall reporting date or as of October 15, 2023.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</si>
  <si>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Forms and Instructions for the 2023-24 Survey</t>
  </si>
  <si>
    <t>Fall 2023 Hall Capacity=1566</t>
  </si>
  <si>
    <t>Fall 2023 Hall Occupancy on 10th day=1225</t>
  </si>
  <si>
    <t>NEW for Fall 2023, only.  Discontinued for 24-25</t>
  </si>
  <si>
    <t>Will begin sending financial aid offers to incoming students for Fall 2021 on or about Dec 15, 2020;  Began sending Offers Jan 15, 2023 for Fall 2023; expect to begin sending Offers March 1 for Fall 2024.</t>
  </si>
  <si>
    <t>Fall 2023 only</t>
  </si>
  <si>
    <t>**Both SAT V and M have 1 w/less than 100</t>
  </si>
  <si>
    <t>Total should = 100%</t>
  </si>
  <si>
    <t>Average Class size:  19.3</t>
  </si>
  <si>
    <t>Median Class size:  18</t>
  </si>
  <si>
    <t>Average Class size:  20.6</t>
  </si>
  <si>
    <t>Median Class size:  22</t>
  </si>
  <si>
    <t>Note:  These are Celebrate Church Classes</t>
  </si>
  <si>
    <t>Average class size:  7.2</t>
  </si>
  <si>
    <t>Median class size:  5</t>
  </si>
  <si>
    <t>Average class size:  24</t>
  </si>
  <si>
    <t>Median class size: 20.5</t>
  </si>
  <si>
    <t>Average class size: 10.5</t>
  </si>
  <si>
    <t>Median class size: 11</t>
  </si>
  <si>
    <t>Average class size: 10.2</t>
  </si>
  <si>
    <t>Median class size: 12</t>
  </si>
  <si>
    <t>Average class size: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</si>
</sst>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76"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trike/>
      <sz val="10"/>
      <name val="Arial"/>
      <family val="2"/>
    </font>
    <font>
      <b/>
      <sz val="10"/>
      <color rgb="FFFF0000"/>
      <name val="Arial"/>
      <family val="2"/>
    </font>
    <font>
      <u/>
      <sz val="12"/>
      <color theme="4"/>
      <name val="Calibri"/>
      <family val="2"/>
      <scheme val="minor"/>
    </font>
    <font>
      <sz val="12"/>
      <color theme="1"/>
      <name val="Calibri"/>
      <family val="2"/>
      <scheme val="minor"/>
    </font>
    <font>
      <b/>
      <sz val="20"/>
      <color theme="1"/>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b/>
      <sz val="12"/>
      <color theme="1"/>
      <name val="Calibri"/>
      <family val="2"/>
      <scheme val="minor"/>
    </font>
    <font>
      <sz val="12"/>
      <color rgb="FF0000FF"/>
      <name val="Calibri"/>
      <family val="2"/>
      <scheme val="minor"/>
    </font>
    <font>
      <b/>
      <i/>
      <sz val="12"/>
      <color rgb="FF000000"/>
      <name val="Calibri"/>
      <family val="2"/>
      <scheme val="minor"/>
    </font>
    <font>
      <sz val="20"/>
      <color theme="1"/>
      <name val="Calibri"/>
      <family val="2"/>
      <scheme val="minor"/>
    </font>
    <font>
      <sz val="10"/>
      <color theme="2" tint="-9.9978637043366805E-2"/>
      <name val="Arial"/>
      <family val="2"/>
    </font>
    <font>
      <sz val="10"/>
      <color theme="0"/>
      <name val="Arial"/>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8">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65" fillId="0" borderId="0"/>
    <xf numFmtId="0" fontId="64" fillId="0" borderId="1"/>
  </cellStyleXfs>
  <cellXfs count="1118">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3"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4"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3"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6" xfId="0" applyFont="1" applyBorder="1" applyAlignment="1">
      <alignment horizontal="center" vertical="top" wrapText="1"/>
    </xf>
    <xf numFmtId="0" fontId="16" fillId="0" borderId="17" xfId="0" applyFont="1" applyBorder="1" applyAlignment="1">
      <alignment vertical="top" wrapText="1"/>
    </xf>
    <xf numFmtId="0" fontId="16" fillId="0" borderId="18"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7" xfId="0" applyFont="1" applyFill="1" applyBorder="1" applyAlignment="1">
      <alignmen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19" xfId="0" applyFill="1" applyBorder="1"/>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2" fillId="0" borderId="1" xfId="0" applyFont="1" applyFill="1" applyBorder="1"/>
    <xf numFmtId="0" fontId="5" fillId="0" borderId="1" xfId="0" applyFont="1" applyFill="1" applyBorder="1" applyAlignment="1">
      <alignment wrapText="1"/>
    </xf>
    <xf numFmtId="0" fontId="27" fillId="0" borderId="20" xfId="0" applyFont="1" applyFill="1" applyBorder="1" applyAlignment="1">
      <alignment horizontal="center"/>
    </xf>
    <xf numFmtId="0" fontId="27"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19"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8"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0" fillId="0" borderId="7" xfId="0" applyBorder="1" applyAlignment="1">
      <alignment horizontal="left" vertical="top" wrapText="1"/>
    </xf>
    <xf numFmtId="49" fontId="0" fillId="0" borderId="13" xfId="0" applyNumberFormat="1" applyBorder="1" applyAlignment="1">
      <alignment horizontal="center" vertical="center"/>
    </xf>
    <xf numFmtId="0" fontId="16" fillId="4" borderId="17" xfId="0" applyFont="1" applyFill="1" applyBorder="1" applyAlignment="1">
      <alignment vertical="top" wrapText="1"/>
    </xf>
    <xf numFmtId="0" fontId="4" fillId="0" borderId="0" xfId="0" applyFont="1" applyBorder="1" applyAlignment="1">
      <alignment horizontal="left" vertical="top"/>
    </xf>
    <xf numFmtId="0" fontId="21" fillId="0" borderId="9" xfId="0" applyFont="1" applyBorder="1" applyAlignment="1">
      <alignment vertical="top"/>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2" xfId="0" applyBorder="1" applyAlignment="1"/>
    <xf numFmtId="0" fontId="4" fillId="0" borderId="0" xfId="0" applyFont="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5" fillId="0" borderId="0" xfId="0" applyFont="1" applyFill="1" applyBorder="1"/>
    <xf numFmtId="0" fontId="36" fillId="0" borderId="0" xfId="0" applyFont="1" applyFill="1" applyBorder="1"/>
    <xf numFmtId="0" fontId="37" fillId="0" borderId="0" xfId="3" applyFont="1" applyFill="1" applyBorder="1" applyAlignment="1" applyProtection="1">
      <alignment horizontal="left"/>
    </xf>
    <xf numFmtId="0" fontId="37" fillId="0" borderId="0" xfId="3" applyFont="1" applyFill="1" applyBorder="1" applyAlignment="1" applyProtection="1">
      <alignment horizontal="center"/>
    </xf>
    <xf numFmtId="0" fontId="38" fillId="0" borderId="0" xfId="0" applyFont="1" applyFill="1" applyBorder="1"/>
    <xf numFmtId="0" fontId="39" fillId="0" borderId="0" xfId="0" applyFont="1" applyFill="1" applyBorder="1"/>
    <xf numFmtId="0" fontId="39" fillId="0" borderId="0" xfId="0" applyFont="1" applyFill="1" applyBorder="1" applyAlignment="1">
      <alignment horizontal="center" vertical="center"/>
    </xf>
    <xf numFmtId="0" fontId="38" fillId="6" borderId="0" xfId="0" applyFont="1" applyFill="1" applyBorder="1"/>
    <xf numFmtId="0" fontId="39" fillId="6" borderId="0" xfId="0" applyFont="1" applyFill="1" applyBorder="1"/>
    <xf numFmtId="0" fontId="38" fillId="0" borderId="0" xfId="0" applyFont="1"/>
    <xf numFmtId="0" fontId="39" fillId="7" borderId="26" xfId="0" applyFont="1" applyFill="1" applyBorder="1"/>
    <xf numFmtId="0" fontId="40" fillId="0" borderId="0" xfId="3" applyFont="1" applyFill="1" applyBorder="1" applyAlignment="1" applyProtection="1"/>
    <xf numFmtId="0" fontId="39" fillId="5" borderId="27" xfId="0" applyFont="1" applyFill="1" applyBorder="1"/>
    <xf numFmtId="0" fontId="39" fillId="8" borderId="28" xfId="0" applyFont="1" applyFill="1" applyBorder="1"/>
    <xf numFmtId="0" fontId="39" fillId="9" borderId="29" xfId="0" applyFont="1" applyFill="1" applyBorder="1"/>
    <xf numFmtId="0" fontId="39" fillId="10" borderId="30" xfId="0" applyFont="1" applyFill="1" applyBorder="1"/>
    <xf numFmtId="0" fontId="39" fillId="11" borderId="31" xfId="0" applyFont="1" applyFill="1" applyBorder="1"/>
    <xf numFmtId="0" fontId="41" fillId="0" borderId="0" xfId="3" applyFont="1" applyFill="1" applyBorder="1" applyAlignment="1" applyProtection="1"/>
    <xf numFmtId="0" fontId="41" fillId="6" borderId="0" xfId="3" applyFont="1" applyFill="1" applyBorder="1" applyAlignment="1" applyProtection="1"/>
    <xf numFmtId="0" fontId="42" fillId="0" borderId="0" xfId="0" applyFont="1"/>
    <xf numFmtId="0" fontId="42" fillId="0" borderId="0" xfId="0" applyFont="1" applyFill="1" applyBorder="1"/>
    <xf numFmtId="0" fontId="43" fillId="0" borderId="0" xfId="0" applyFont="1" applyFill="1" applyBorder="1" applyAlignment="1">
      <alignment horizontal="right" vertical="center" wrapText="1"/>
    </xf>
    <xf numFmtId="0" fontId="44" fillId="12" borderId="0" xfId="3" applyFont="1" applyFill="1" applyBorder="1" applyAlignment="1" applyProtection="1">
      <alignment horizontal="center" vertical="center" wrapText="1"/>
    </xf>
    <xf numFmtId="0" fontId="43" fillId="0" borderId="0" xfId="0" applyFont="1" applyFill="1" applyBorder="1" applyAlignment="1">
      <alignment horizontal="left" vertical="center" wrapText="1"/>
    </xf>
    <xf numFmtId="0" fontId="45" fillId="0" borderId="0" xfId="0" applyFont="1" applyFill="1" applyBorder="1" applyAlignment="1">
      <alignment horizontal="center" vertical="center" wrapText="1"/>
    </xf>
    <xf numFmtId="0" fontId="45" fillId="5" borderId="27" xfId="0" applyFont="1" applyFill="1" applyBorder="1" applyAlignment="1">
      <alignment horizontal="center" vertical="center" wrapText="1"/>
    </xf>
    <xf numFmtId="0" fontId="45" fillId="8" borderId="28" xfId="0" applyFont="1" applyFill="1" applyBorder="1" applyAlignment="1">
      <alignment horizontal="center" vertical="center" wrapText="1"/>
    </xf>
    <xf numFmtId="0" fontId="45" fillId="9" borderId="29" xfId="0" applyFont="1" applyFill="1" applyBorder="1" applyAlignment="1">
      <alignment horizontal="center" vertical="center" wrapText="1"/>
    </xf>
    <xf numFmtId="0" fontId="45" fillId="10" borderId="30" xfId="0" applyFont="1" applyFill="1" applyBorder="1" applyAlignment="1">
      <alignment horizontal="center" vertical="center" wrapText="1"/>
    </xf>
    <xf numFmtId="0" fontId="45" fillId="11" borderId="31" xfId="0" applyFont="1" applyFill="1" applyBorder="1" applyAlignment="1">
      <alignment horizontal="center" vertical="center" wrapText="1"/>
    </xf>
    <xf numFmtId="0" fontId="45" fillId="7" borderId="26" xfId="0" applyFont="1" applyFill="1" applyBorder="1" applyAlignment="1">
      <alignment horizontal="center" vertical="center" wrapText="1"/>
    </xf>
    <xf numFmtId="0" fontId="43" fillId="0" borderId="0" xfId="7" applyFont="1" applyFill="1" applyBorder="1" applyAlignment="1">
      <alignment horizontal="right" vertical="center" wrapText="1"/>
    </xf>
    <xf numFmtId="0" fontId="45" fillId="7" borderId="26" xfId="7" applyFont="1" applyFill="1" applyBorder="1" applyAlignment="1">
      <alignment horizontal="center" vertical="center" wrapText="1"/>
    </xf>
    <xf numFmtId="0" fontId="45" fillId="5" borderId="27" xfId="7" applyFont="1" applyFill="1" applyBorder="1" applyAlignment="1">
      <alignment horizontal="center" vertical="center" wrapText="1"/>
    </xf>
    <xf numFmtId="0" fontId="5" fillId="0" borderId="0" xfId="7"/>
    <xf numFmtId="0" fontId="43"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6"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4" fillId="16" borderId="0" xfId="0" applyFont="1" applyFill="1" applyAlignment="1">
      <alignment horizontal="left" vertical="top"/>
    </xf>
    <xf numFmtId="0" fontId="44"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47" fillId="0" borderId="0" xfId="0" applyFont="1"/>
    <xf numFmtId="37" fontId="47" fillId="0" borderId="0" xfId="0" applyNumberFormat="1" applyFont="1"/>
    <xf numFmtId="0" fontId="48" fillId="16" borderId="0" xfId="0" applyFont="1" applyFill="1" applyAlignment="1">
      <alignment horizontal="left" vertical="top"/>
    </xf>
    <xf numFmtId="37" fontId="47" fillId="0" borderId="9" xfId="0" applyNumberFormat="1" applyFont="1" applyBorder="1" applyAlignment="1">
      <alignment horizontal="right"/>
    </xf>
    <xf numFmtId="0" fontId="47" fillId="0" borderId="1" xfId="0" applyFont="1" applyBorder="1" applyAlignment="1">
      <alignment vertical="center"/>
    </xf>
    <xf numFmtId="0" fontId="47" fillId="0" borderId="1" xfId="0" applyFont="1" applyFill="1" applyBorder="1" applyAlignment="1">
      <alignment horizontal="right"/>
    </xf>
    <xf numFmtId="0" fontId="47" fillId="0" borderId="1" xfId="0" applyFont="1" applyBorder="1" applyAlignment="1">
      <alignment vertical="center" wrapText="1"/>
    </xf>
    <xf numFmtId="0" fontId="49" fillId="0" borderId="1" xfId="0" applyFont="1" applyBorder="1" applyAlignment="1">
      <alignment vertical="center"/>
    </xf>
    <xf numFmtId="0" fontId="48"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xf numFmtId="0" fontId="50" fillId="0" borderId="7" xfId="0" applyFont="1" applyBorder="1" applyAlignment="1">
      <alignment horizontal="center" vertical="center" wrapText="1"/>
    </xf>
    <xf numFmtId="0" fontId="50" fillId="0" borderId="0" xfId="0" applyFont="1" applyBorder="1" applyAlignment="1">
      <alignment horizontal="center" vertical="center" wrapText="1"/>
    </xf>
    <xf numFmtId="170" fontId="47" fillId="0" borderId="0" xfId="4" applyNumberFormat="1" applyFont="1"/>
    <xf numFmtId="0" fontId="51" fillId="0" borderId="1" xfId="0" applyFont="1" applyBorder="1" applyAlignment="1">
      <alignment horizontal="center" vertical="center" wrapText="1"/>
    </xf>
    <xf numFmtId="37" fontId="47" fillId="0" borderId="1" xfId="0" applyNumberFormat="1" applyFont="1" applyBorder="1" applyAlignment="1">
      <alignment horizontal="right"/>
    </xf>
    <xf numFmtId="37" fontId="48" fillId="0" borderId="1" xfId="0" applyNumberFormat="1" applyFont="1" applyBorder="1" applyAlignment="1">
      <alignment horizontal="right"/>
    </xf>
    <xf numFmtId="37" fontId="0" fillId="0" borderId="19"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47" fillId="0" borderId="1" xfId="1" applyNumberFormat="1" applyFont="1" applyBorder="1" applyAlignment="1">
      <alignment horizontal="right"/>
    </xf>
    <xf numFmtId="37" fontId="48" fillId="0" borderId="1" xfId="1" applyNumberFormat="1" applyFont="1" applyBorder="1" applyAlignment="1">
      <alignment horizontal="right"/>
    </xf>
    <xf numFmtId="37" fontId="47" fillId="0" borderId="2" xfId="1" applyNumberFormat="1" applyFont="1" applyBorder="1" applyAlignment="1">
      <alignment horizontal="right"/>
    </xf>
    <xf numFmtId="0" fontId="47" fillId="0" borderId="0" xfId="0" applyFont="1" applyBorder="1" applyAlignment="1"/>
    <xf numFmtId="0" fontId="47"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47" fillId="0" borderId="0" xfId="0" applyFont="1" applyBorder="1" applyAlignment="1">
      <alignment horizontal="right" vertical="top" wrapText="1"/>
    </xf>
    <xf numFmtId="0" fontId="47"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47" fillId="0" borderId="0" xfId="6" applyFont="1" applyAlignment="1">
      <alignment horizontal="center"/>
    </xf>
    <xf numFmtId="0" fontId="47" fillId="0" borderId="0" xfId="0" applyFont="1" applyFill="1" applyBorder="1" applyAlignment="1">
      <alignment horizontal="center" wrapText="1"/>
    </xf>
    <xf numFmtId="1" fontId="47" fillId="0" borderId="0" xfId="0" applyNumberFormat="1" applyFont="1" applyAlignment="1">
      <alignment horizontal="center"/>
    </xf>
    <xf numFmtId="0" fontId="47" fillId="0" borderId="7" xfId="0" applyFont="1" applyFill="1" applyBorder="1" applyAlignment="1">
      <alignment horizontal="center"/>
    </xf>
    <xf numFmtId="0" fontId="47"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47"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3" fillId="0" borderId="0" xfId="13" applyFont="1" applyFill="1" applyBorder="1" applyAlignment="1">
      <alignment horizontal="right" vertical="center" wrapText="1"/>
    </xf>
    <xf numFmtId="0" fontId="45" fillId="7" borderId="26" xfId="13" applyFont="1" applyFill="1" applyBorder="1" applyAlignment="1">
      <alignment horizontal="center" vertical="center" wrapText="1"/>
    </xf>
    <xf numFmtId="0" fontId="2" fillId="0" borderId="0" xfId="13"/>
    <xf numFmtId="0" fontId="45" fillId="8" borderId="28" xfId="13" applyFont="1" applyFill="1" applyBorder="1" applyAlignment="1">
      <alignment horizontal="center" vertical="center" wrapText="1"/>
    </xf>
    <xf numFmtId="0" fontId="43"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5" xfId="13" applyFont="1" applyBorder="1" applyAlignment="1">
      <alignment vertical="top" wrapText="1"/>
    </xf>
    <xf numFmtId="0" fontId="16" fillId="0" borderId="16" xfId="13" applyFont="1" applyBorder="1" applyAlignment="1">
      <alignment vertical="top" wrapText="1"/>
    </xf>
    <xf numFmtId="10" fontId="16" fillId="0" borderId="16" xfId="13" applyNumberFormat="1" applyFont="1" applyBorder="1" applyAlignment="1">
      <alignment vertical="top" wrapText="1"/>
    </xf>
    <xf numFmtId="0" fontId="16" fillId="0" borderId="16" xfId="14" applyFont="1" applyBorder="1" applyAlignment="1">
      <alignment vertical="top" wrapText="1"/>
    </xf>
    <xf numFmtId="0" fontId="16" fillId="0" borderId="16" xfId="13" applyFont="1" applyBorder="1" applyAlignment="1">
      <alignment horizontal="center" vertical="top" wrapText="1"/>
    </xf>
    <xf numFmtId="0" fontId="16" fillId="4" borderId="17" xfId="13" applyFont="1" applyFill="1" applyBorder="1" applyAlignment="1">
      <alignment vertical="top" wrapText="1"/>
    </xf>
    <xf numFmtId="0" fontId="16" fillId="0" borderId="18" xfId="13" applyFont="1" applyBorder="1" applyAlignment="1">
      <alignment vertical="top" wrapText="1"/>
    </xf>
    <xf numFmtId="0" fontId="16" fillId="0" borderId="18" xfId="13" applyFont="1" applyBorder="1" applyAlignment="1">
      <alignment horizontal="center" vertical="top" wrapText="1"/>
    </xf>
    <xf numFmtId="0" fontId="16" fillId="0" borderId="17" xfId="13" applyFont="1" applyBorder="1" applyAlignment="1">
      <alignment vertical="top" wrapText="1"/>
    </xf>
    <xf numFmtId="0" fontId="16" fillId="0" borderId="18" xfId="13" applyFont="1" applyFill="1" applyBorder="1" applyAlignment="1">
      <alignment vertical="top" wrapText="1"/>
    </xf>
    <xf numFmtId="0" fontId="16" fillId="0" borderId="18" xfId="13" applyFont="1" applyFill="1" applyBorder="1" applyAlignment="1">
      <alignment horizontal="center" vertical="top" wrapText="1"/>
    </xf>
    <xf numFmtId="0" fontId="16" fillId="0" borderId="17"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3" fillId="0" borderId="0" xfId="14" applyFont="1" applyFill="1" applyBorder="1" applyAlignment="1">
      <alignment horizontal="right" vertical="center" wrapText="1"/>
    </xf>
    <xf numFmtId="0" fontId="45" fillId="7" borderId="26" xfId="14" applyFont="1" applyFill="1" applyBorder="1" applyAlignment="1">
      <alignment horizontal="center" vertical="center" wrapText="1"/>
    </xf>
    <xf numFmtId="0" fontId="45" fillId="5" borderId="27" xfId="14" applyFont="1" applyFill="1" applyBorder="1" applyAlignment="1">
      <alignment horizontal="center" vertical="center" wrapText="1"/>
    </xf>
    <xf numFmtId="0" fontId="2" fillId="0" borderId="0" xfId="14"/>
    <xf numFmtId="0" fontId="43"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5" xfId="14" applyFont="1" applyBorder="1" applyAlignment="1">
      <alignment vertical="top" wrapText="1"/>
    </xf>
    <xf numFmtId="0" fontId="16" fillId="0" borderId="16" xfId="14" applyFont="1" applyBorder="1" applyAlignment="1">
      <alignment horizontal="center" vertical="top" wrapText="1"/>
    </xf>
    <xf numFmtId="0" fontId="16" fillId="4" borderId="17" xfId="14" applyFont="1" applyFill="1" applyBorder="1" applyAlignment="1">
      <alignment vertical="top" wrapText="1"/>
    </xf>
    <xf numFmtId="0" fontId="16" fillId="0" borderId="18" xfId="14" applyFont="1" applyBorder="1" applyAlignment="1">
      <alignment horizontal="center" vertical="top" wrapText="1"/>
    </xf>
    <xf numFmtId="0" fontId="16" fillId="0" borderId="17" xfId="14" applyFont="1" applyBorder="1" applyAlignment="1">
      <alignment vertical="top" wrapText="1"/>
    </xf>
    <xf numFmtId="0" fontId="16" fillId="0" borderId="18" xfId="14" applyFont="1" applyFill="1" applyBorder="1" applyAlignment="1">
      <alignment horizontal="center" vertical="top" wrapText="1"/>
    </xf>
    <xf numFmtId="0" fontId="16" fillId="0" borderId="17"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2"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57" fillId="0" borderId="7" xfId="0" applyFont="1" applyBorder="1" applyAlignment="1">
      <alignment horizontal="center"/>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59" fillId="0" borderId="7" xfId="0" quotePrefix="1" applyFont="1" applyBorder="1" applyAlignment="1">
      <alignment horizontal="left"/>
    </xf>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47"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59" fillId="0" borderId="0" xfId="0" applyFont="1" applyBorder="1" applyAlignment="1">
      <alignment horizontal="left" vertical="top" wrapText="1"/>
    </xf>
    <xf numFmtId="0" fontId="59"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59" fillId="0" borderId="0" xfId="0" applyFont="1" applyBorder="1" applyAlignment="1">
      <alignment vertical="top"/>
    </xf>
    <xf numFmtId="0" fontId="59"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1" fillId="0" borderId="0" xfId="0" applyFont="1"/>
    <xf numFmtId="0" fontId="0" fillId="0" borderId="0" xfId="0" applyFill="1" applyBorder="1" applyAlignment="1"/>
    <xf numFmtId="0" fontId="0" fillId="0" borderId="0" xfId="0"/>
    <xf numFmtId="0" fontId="0" fillId="0" borderId="0" xfId="0" applyAlignment="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0" xfId="0" applyFont="1" applyAlignment="1">
      <alignment horizontal="left" vertical="top"/>
    </xf>
    <xf numFmtId="37" fontId="2" fillId="0" borderId="1" xfId="0" applyNumberFormat="1" applyFont="1" applyFill="1" applyBorder="1" applyAlignment="1">
      <alignment vertical="top"/>
    </xf>
    <xf numFmtId="0" fontId="47" fillId="0" borderId="0" xfId="0" applyFont="1" applyAlignment="1">
      <alignment vertical="top"/>
    </xf>
    <xf numFmtId="2" fontId="2" fillId="0" borderId="1" xfId="0" applyNumberFormat="1" applyFont="1" applyBorder="1" applyAlignment="1">
      <alignment vertical="top"/>
    </xf>
    <xf numFmtId="0" fontId="59" fillId="0" borderId="0" xfId="0" applyFont="1"/>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12" fillId="0" borderId="0" xfId="0" applyFont="1" applyFill="1" applyBorder="1" applyAlignment="1">
      <alignment horizontal="left" vertical="top" wrapText="1"/>
    </xf>
    <xf numFmtId="0" fontId="2"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0" fillId="2" borderId="6"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0" fillId="0" borderId="0" xfId="0"/>
    <xf numFmtId="16" fontId="59" fillId="0" borderId="0" xfId="0" applyNumberFormat="1" applyFont="1" applyFill="1"/>
    <xf numFmtId="0" fontId="59" fillId="0" borderId="7" xfId="0" quotePrefix="1" applyFont="1" applyFill="1" applyBorder="1" applyAlignment="1">
      <alignment horizontal="left"/>
    </xf>
    <xf numFmtId="0" fontId="2" fillId="2" borderId="1" xfId="0" applyFont="1" applyFill="1" applyBorder="1" applyAlignment="1">
      <alignment vertical="top" wrapText="1"/>
    </xf>
    <xf numFmtId="0" fontId="2" fillId="0" borderId="0" xfId="0" applyFont="1" applyFill="1"/>
    <xf numFmtId="0" fontId="0" fillId="0" borderId="0" xfId="0"/>
    <xf numFmtId="0" fontId="0" fillId="0" borderId="0" xfId="0"/>
    <xf numFmtId="0" fontId="4" fillId="0" borderId="0" xfId="0" applyFont="1" applyAlignment="1">
      <alignment horizontal="left" vertical="top"/>
    </xf>
    <xf numFmtId="5" fontId="0" fillId="0" borderId="0" xfId="0" applyNumberFormat="1"/>
    <xf numFmtId="169" fontId="0" fillId="0" borderId="0" xfId="0" applyNumberFormat="1"/>
    <xf numFmtId="0" fontId="2" fillId="0" borderId="1" xfId="0" applyFont="1" applyFill="1" applyBorder="1" applyAlignment="1">
      <alignment horizontal="center" wrapText="1"/>
    </xf>
    <xf numFmtId="0" fontId="0" fillId="0" borderId="0" xfId="0" applyAlignment="1">
      <alignment horizontal="left" vertical="top" wrapText="1"/>
    </xf>
    <xf numFmtId="0" fontId="0" fillId="0" borderId="0" xfId="0" applyFill="1" applyAlignment="1"/>
    <xf numFmtId="0" fontId="0" fillId="0" borderId="0" xfId="0" applyFill="1" applyAlignment="1">
      <alignment horizontal="left" vertical="top"/>
    </xf>
    <xf numFmtId="0" fontId="4" fillId="0" borderId="0" xfId="0" applyFont="1" applyAlignment="1">
      <alignment horizontal="left" vertical="top"/>
    </xf>
    <xf numFmtId="0" fontId="0" fillId="0" borderId="0" xfId="0"/>
    <xf numFmtId="0" fontId="0" fillId="0" borderId="0" xfId="0"/>
    <xf numFmtId="0" fontId="59" fillId="0" borderId="0" xfId="0" applyFont="1" applyFill="1" applyAlignment="1"/>
    <xf numFmtId="0" fontId="59" fillId="0" borderId="0" xfId="14" applyFont="1"/>
    <xf numFmtId="5" fontId="2" fillId="0" borderId="1" xfId="14" applyNumberFormat="1" applyBorder="1"/>
    <xf numFmtId="0" fontId="4" fillId="0" borderId="1" xfId="0" applyFont="1" applyBorder="1" applyAlignment="1">
      <alignment horizontal="center" vertical="center" wrapText="1"/>
    </xf>
    <xf numFmtId="0" fontId="0" fillId="0" borderId="0" xfId="0"/>
    <xf numFmtId="0" fontId="0" fillId="0" borderId="1" xfId="0" applyBorder="1"/>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 xfId="0" applyBorder="1" applyAlignment="1">
      <alignment horizontal="center"/>
    </xf>
    <xf numFmtId="0" fontId="2" fillId="0" borderId="0" xfId="0" applyFont="1" applyBorder="1" applyAlignment="1">
      <alignment horizontal="center"/>
    </xf>
    <xf numFmtId="9" fontId="0" fillId="0" borderId="12" xfId="0" applyNumberFormat="1" applyFill="1" applyBorder="1" applyAlignment="1">
      <alignment horizontal="center" vertical="center" wrapText="1"/>
    </xf>
    <xf numFmtId="0" fontId="6" fillId="0" borderId="0" xfId="14" applyFont="1"/>
    <xf numFmtId="0" fontId="12"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0" fillId="0" borderId="1" xfId="0" applyBorder="1" applyAlignment="1"/>
    <xf numFmtId="0" fontId="4" fillId="0" borderId="0" xfId="0" applyFont="1" applyAlignment="1">
      <alignment vertical="top" wrapText="1"/>
    </xf>
    <xf numFmtId="0" fontId="12" fillId="0" borderId="0"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17" fillId="0" borderId="0" xfId="0" applyFont="1" applyAlignment="1">
      <alignment horizontal="left" vertical="top" wrapText="1"/>
    </xf>
    <xf numFmtId="0" fontId="0" fillId="2" borderId="6" xfId="0" applyFill="1" applyBorder="1"/>
    <xf numFmtId="0" fontId="5" fillId="0" borderId="0" xfId="0" applyFont="1" applyFill="1" applyAlignment="1">
      <alignment wrapText="1"/>
    </xf>
    <xf numFmtId="0" fontId="0" fillId="0" borderId="1" xfId="0" applyBorder="1"/>
    <xf numFmtId="0" fontId="2" fillId="0" borderId="1" xfId="0" applyFont="1" applyBorder="1" applyAlignment="1">
      <alignment wrapText="1"/>
    </xf>
    <xf numFmtId="0" fontId="0" fillId="0" borderId="1" xfId="0" applyBorder="1" applyAlignment="1">
      <alignment wrapText="1"/>
    </xf>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5" fillId="0" borderId="0" xfId="0" applyFont="1" applyFill="1" applyBorder="1" applyAlignment="1">
      <alignment vertical="top" wrapText="1"/>
    </xf>
    <xf numFmtId="0" fontId="2" fillId="0" borderId="4" xfId="0" applyFont="1" applyBorder="1" applyAlignment="1">
      <alignment wrapText="1"/>
    </xf>
    <xf numFmtId="0" fontId="5" fillId="0" borderId="0" xfId="0" applyFont="1" applyFill="1" applyBorder="1"/>
    <xf numFmtId="0" fontId="2" fillId="0" borderId="1" xfId="0" applyFont="1" applyBorder="1" applyAlignment="1">
      <alignment vertical="center" wrapText="1"/>
    </xf>
    <xf numFmtId="0" fontId="6" fillId="0" borderId="1" xfId="0" applyFont="1" applyBorder="1" applyAlignment="1">
      <alignment vertical="center" wrapText="1"/>
    </xf>
    <xf numFmtId="0" fontId="65" fillId="0" borderId="0" xfId="16" applyAlignment="1">
      <alignment wrapText="1"/>
    </xf>
    <xf numFmtId="0" fontId="67" fillId="0" borderId="0" xfId="16" applyFont="1" applyAlignment="1">
      <alignment horizontal="left" vertical="center" wrapText="1"/>
    </xf>
    <xf numFmtId="0" fontId="67" fillId="0" borderId="0" xfId="16" applyFont="1" applyAlignment="1">
      <alignment horizontal="justify" vertical="center" wrapText="1"/>
    </xf>
    <xf numFmtId="0" fontId="65" fillId="0" borderId="0" xfId="16" applyAlignment="1">
      <alignment vertical="center" wrapText="1"/>
    </xf>
    <xf numFmtId="0" fontId="68" fillId="0" borderId="0" xfId="16" applyFont="1" applyAlignment="1">
      <alignment horizontal="justify" vertical="center" wrapText="1"/>
    </xf>
    <xf numFmtId="0" fontId="73" fillId="0" borderId="0" xfId="16" applyFont="1" applyAlignment="1">
      <alignment vertical="center" wrapText="1"/>
    </xf>
    <xf numFmtId="169" fontId="2" fillId="0" borderId="1" xfId="14" applyNumberFormat="1" applyBorder="1"/>
    <xf numFmtId="0" fontId="2" fillId="2" borderId="1" xfId="14" applyFill="1" applyBorder="1"/>
    <xf numFmtId="169" fontId="2" fillId="0" borderId="5" xfId="14" applyNumberFormat="1" applyBorder="1"/>
    <xf numFmtId="16" fontId="59" fillId="0" borderId="0" xfId="14" applyNumberFormat="1" applyFont="1" applyFill="1"/>
    <xf numFmtId="0" fontId="47" fillId="0" borderId="0" xfId="0" applyFont="1" applyFill="1"/>
    <xf numFmtId="1" fontId="0" fillId="0" borderId="1" xfId="0" applyNumberFormat="1" applyBorder="1" applyAlignment="1">
      <alignment horizontal="center"/>
    </xf>
    <xf numFmtId="1" fontId="47" fillId="0" borderId="0" xfId="6" applyNumberFormat="1" applyFont="1" applyAlignment="1">
      <alignment horizontal="center"/>
    </xf>
    <xf numFmtId="1" fontId="57" fillId="0" borderId="7" xfId="0" applyNumberFormat="1" applyFont="1" applyBorder="1" applyAlignment="1">
      <alignment horizontal="center"/>
    </xf>
    <xf numFmtId="0" fontId="74" fillId="0" borderId="1" xfId="0" applyNumberFormat="1" applyFont="1" applyFill="1" applyBorder="1" applyAlignment="1">
      <alignment horizontal="right"/>
    </xf>
    <xf numFmtId="1" fontId="75" fillId="20" borderId="0" xfId="0" applyNumberFormat="1" applyFont="1" applyFill="1" applyAlignment="1">
      <alignment horizontal="center" wrapText="1"/>
    </xf>
    <xf numFmtId="10" fontId="47" fillId="0" borderId="1" xfId="0" applyNumberFormat="1" applyFont="1" applyBorder="1" applyAlignment="1">
      <alignment horizontal="right"/>
    </xf>
    <xf numFmtId="1" fontId="47" fillId="0" borderId="0" xfId="0" applyNumberFormat="1" applyFont="1" applyFill="1" applyBorder="1" applyAlignment="1">
      <alignment horizontal="center"/>
    </xf>
    <xf numFmtId="0" fontId="2" fillId="3" borderId="1" xfId="0" applyFont="1" applyFill="1" applyBorder="1" applyAlignment="1">
      <alignment horizontal="center"/>
    </xf>
    <xf numFmtId="1" fontId="57" fillId="0" borderId="0" xfId="4" applyNumberFormat="1" applyFont="1" applyBorder="1" applyAlignment="1">
      <alignment horizontal="right"/>
    </xf>
    <xf numFmtId="49" fontId="4" fillId="0" borderId="1" xfId="14" applyNumberFormat="1" applyFont="1" applyBorder="1" applyAlignment="1">
      <alignment horizontal="center"/>
    </xf>
    <xf numFmtId="0" fontId="2" fillId="0" borderId="0" xfId="14" applyFont="1"/>
    <xf numFmtId="0" fontId="2" fillId="0" borderId="1" xfId="14" applyBorder="1" applyAlignment="1">
      <alignment horizontal="center"/>
    </xf>
    <xf numFmtId="0" fontId="4" fillId="0" borderId="0" xfId="14" applyFont="1" applyBorder="1" applyAlignment="1">
      <alignment horizontal="center" vertical="center" wrapText="1"/>
    </xf>
    <xf numFmtId="0" fontId="2" fillId="0" borderId="0" xfId="14" applyBorder="1" applyAlignment="1">
      <alignment horizontal="center"/>
    </xf>
    <xf numFmtId="0" fontId="2" fillId="0" borderId="1" xfId="14" applyFont="1" applyBorder="1" applyAlignment="1">
      <alignment horizontal="center"/>
    </xf>
    <xf numFmtId="0" fontId="2" fillId="0" borderId="0" xfId="14" applyFont="1" applyBorder="1" applyAlignment="1">
      <alignment horizontal="center"/>
    </xf>
    <xf numFmtId="49" fontId="4" fillId="0" borderId="8" xfId="14" applyNumberFormat="1" applyFont="1" applyBorder="1" applyAlignment="1">
      <alignment horizontal="center"/>
    </xf>
    <xf numFmtId="0" fontId="2" fillId="0" borderId="8" xfId="14" applyFont="1" applyBorder="1" applyAlignment="1">
      <alignment horizontal="center"/>
    </xf>
    <xf numFmtId="0" fontId="2" fillId="0" borderId="0" xfId="14" applyFont="1" applyBorder="1"/>
    <xf numFmtId="0" fontId="21" fillId="0" borderId="0" xfId="0" applyFont="1" applyFill="1" applyBorder="1" applyAlignment="1">
      <alignment horizontal="center" vertical="center"/>
    </xf>
    <xf numFmtId="171" fontId="21" fillId="0" borderId="19" xfId="2" applyNumberFormat="1" applyFont="1" applyFill="1" applyBorder="1" applyAlignment="1">
      <alignment horizontal="center" vertical="center"/>
    </xf>
    <xf numFmtId="0" fontId="0" fillId="0" borderId="6"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26"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63" fillId="0" borderId="0" xfId="0" applyFont="1" applyAlignment="1" applyProtection="1">
      <alignment horizontal="left" vertical="top" wrapText="1"/>
    </xf>
    <xf numFmtId="0" fontId="46"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12" fillId="0" borderId="6"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0" fillId="0" borderId="1" xfId="0" applyFill="1" applyBorder="1" applyAlignment="1">
      <alignment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0" xfId="0" applyFill="1" applyAlignment="1"/>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2" fillId="0" borderId="6" xfId="0" applyFont="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2" fillId="0" borderId="4" xfId="0" applyFont="1" applyBorder="1" applyAlignment="1"/>
    <xf numFmtId="0" fontId="0" fillId="0" borderId="2" xfId="0"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9" xfId="0" applyFill="1" applyBorder="1" applyAlignment="1"/>
    <xf numFmtId="0" fontId="0" fillId="0" borderId="1" xfId="0" applyBorder="1" applyAlignment="1"/>
    <xf numFmtId="0" fontId="2" fillId="0" borderId="2" xfId="0" applyFont="1" applyBorder="1" applyAlignment="1"/>
    <xf numFmtId="0" fontId="2"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19" xfId="0" applyFont="1" applyBorder="1" applyAlignment="1"/>
    <xf numFmtId="0" fontId="0" fillId="0" borderId="19" xfId="0" applyBorder="1" applyAlignment="1"/>
    <xf numFmtId="0" fontId="12" fillId="0" borderId="1" xfId="0" applyFont="1" applyBorder="1" applyAlignment="1"/>
    <xf numFmtId="0" fontId="2" fillId="0" borderId="0" xfId="0" applyFont="1" applyBorder="1" applyAlignment="1">
      <alignment horizontal="left" vertical="top" wrapText="1"/>
    </xf>
    <xf numFmtId="0" fontId="2" fillId="0" borderId="0" xfId="0" applyFont="1" applyAlignment="1">
      <alignment wrapText="1"/>
    </xf>
    <xf numFmtId="0" fontId="4" fillId="0" borderId="0" xfId="0" applyFont="1" applyAlignment="1">
      <alignment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2" fillId="0" borderId="0" xfId="0" applyFont="1" applyFill="1" applyBorder="1" applyAlignment="1">
      <alignment vertical="top" wrapText="1"/>
    </xf>
    <xf numFmtId="0" fontId="2" fillId="0" borderId="0" xfId="0" applyFont="1" applyFill="1" applyAlignment="1">
      <alignment horizontal="left" vertical="top"/>
    </xf>
    <xf numFmtId="0" fontId="2" fillId="0" borderId="10" xfId="0" applyFont="1"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xf>
    <xf numFmtId="0" fontId="12"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5" fillId="0" borderId="1" xfId="0" applyFont="1" applyBorder="1" applyAlignment="1">
      <alignment horizontal="left" vertical="top"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Border="1" applyAlignment="1">
      <alignment horizontal="left"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17" fillId="2" borderId="6" xfId="0" applyFont="1" applyFill="1"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6" fillId="0" borderId="0" xfId="0" applyFont="1" applyFill="1" applyBorder="1" applyAlignment="1"/>
    <xf numFmtId="0" fontId="2" fillId="0" borderId="14" xfId="0" applyFont="1" applyBorder="1" applyAlignment="1">
      <alignment horizontal="left" vertical="top" wrapText="1"/>
    </xf>
    <xf numFmtId="0" fontId="12" fillId="0" borderId="7" xfId="0" applyFont="1" applyFill="1" applyBorder="1" applyAlignment="1"/>
    <xf numFmtId="0" fontId="0" fillId="0" borderId="13" xfId="0" applyFill="1" applyBorder="1" applyAlignment="1"/>
    <xf numFmtId="0" fontId="2" fillId="0" borderId="3" xfId="0" applyFont="1" applyBorder="1" applyAlignment="1">
      <alignment horizontal="left" vertical="top" wrapText="1"/>
    </xf>
    <xf numFmtId="0" fontId="0" fillId="0" borderId="14"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14" xfId="0" applyFont="1" applyBorder="1" applyAlignment="1">
      <alignment horizontal="left" vertical="top" wrapText="1"/>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14"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0" fillId="0" borderId="9" xfId="0" applyFill="1" applyBorder="1" applyAlignment="1">
      <alignment horizontal="left" vertical="top" wrapText="1"/>
    </xf>
    <xf numFmtId="0" fontId="27" fillId="0" borderId="32" xfId="0" applyFont="1" applyFill="1" applyBorder="1" applyAlignment="1">
      <alignment horizontal="center" wrapText="1"/>
    </xf>
    <xf numFmtId="0" fontId="27" fillId="0" borderId="36" xfId="0" applyFont="1" applyFill="1" applyBorder="1" applyAlignment="1">
      <alignment horizontal="center" wrapText="1"/>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17"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5" fillId="0" borderId="1" xfId="0" applyFont="1" applyFill="1" applyBorder="1" applyAlignment="1">
      <alignment horizontal="left" vertical="top" wrapText="1"/>
    </xf>
    <xf numFmtId="0" fontId="9" fillId="0" borderId="14"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2" fillId="0" borderId="0" xfId="0" applyFont="1" applyAlignment="1">
      <alignment horizontal="left" vertical="top"/>
    </xf>
    <xf numFmtId="0" fontId="62" fillId="0" borderId="1" xfId="0" applyFont="1" applyBorder="1" applyAlignment="1">
      <alignment horizontal="left" vertical="top"/>
    </xf>
    <xf numFmtId="0" fontId="0" fillId="2" borderId="1"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1" fillId="0" borderId="1" xfId="0" applyFont="1" applyFill="1" applyBorder="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4" fillId="0" borderId="0" xfId="0" applyFont="1" applyAlignment="1">
      <alignment horizontal="left" vertical="top"/>
    </xf>
    <xf numFmtId="0" fontId="4" fillId="0" borderId="2" xfId="0" applyFont="1" applyBorder="1" applyAlignment="1">
      <alignment horizontal="center" vertical="center"/>
    </xf>
    <xf numFmtId="0" fontId="0" fillId="0" borderId="0" xfId="0"/>
    <xf numFmtId="0" fontId="23" fillId="0" borderId="0" xfId="0" applyFont="1" applyAlignment="1">
      <alignment horizontal="left" vertical="top" wrapText="1"/>
    </xf>
    <xf numFmtId="0" fontId="4" fillId="0" borderId="0" xfId="0" applyFont="1" applyAlignment="1">
      <alignment horizontal="center" vertical="center"/>
    </xf>
    <xf numFmtId="0" fontId="3" fillId="18" borderId="0" xfId="0" applyFont="1" applyFill="1" applyAlignment="1">
      <alignment horizontal="center" vertical="center"/>
    </xf>
    <xf numFmtId="0" fontId="47"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47"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5" fillId="0" borderId="3" xfId="0" applyFont="1" applyBorder="1" applyAlignment="1">
      <alignment horizontal="left" vertical="top" wrapText="1"/>
    </xf>
    <xf numFmtId="0" fontId="0" fillId="5" borderId="0" xfId="0" applyFill="1" applyAlignment="1">
      <alignment horizontal="center" vertical="center"/>
    </xf>
    <xf numFmtId="0" fontId="5" fillId="0" borderId="6" xfId="0" applyFont="1" applyFill="1" applyBorder="1" applyAlignment="1" applyProtection="1">
      <protection locked="0"/>
    </xf>
    <xf numFmtId="0" fontId="5" fillId="0" borderId="0" xfId="0" applyFont="1" applyBorder="1" applyAlignment="1">
      <alignment horizontal="left" vertical="top" wrapText="1"/>
    </xf>
    <xf numFmtId="0" fontId="5"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xf>
    <xf numFmtId="0" fontId="5" fillId="0" borderId="0" xfId="0" applyFont="1" applyFill="1" applyBorder="1" applyAlignment="1">
      <alignment vertical="top" wrapText="1"/>
    </xf>
    <xf numFmtId="0" fontId="0" fillId="15" borderId="0" xfId="0" applyFill="1" applyAlignment="1">
      <alignment horizontal="center" vertical="center"/>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3" borderId="1" xfId="0" applyFont="1" applyFill="1" applyBorder="1" applyAlignment="1">
      <alignment horizontal="left" vertical="top" wrapText="1"/>
    </xf>
    <xf numFmtId="0" fontId="4" fillId="2" borderId="6" xfId="0" applyFont="1" applyFill="1" applyBorder="1" applyAlignment="1"/>
    <xf numFmtId="0" fontId="2" fillId="0" borderId="5" xfId="0" applyFont="1" applyBorder="1" applyAlignment="1"/>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xf numFmtId="0" fontId="63" fillId="0" borderId="2" xfId="0" applyFont="1" applyBorder="1" applyAlignment="1" applyProtection="1">
      <alignment horizontal="left" vertical="top" wrapText="1"/>
    </xf>
    <xf numFmtId="0" fontId="4" fillId="0" borderId="2" xfId="14" applyFont="1" applyBorder="1" applyAlignment="1">
      <alignment horizontal="center" vertical="center"/>
    </xf>
    <xf numFmtId="0" fontId="4" fillId="0" borderId="1" xfId="14" applyFont="1" applyBorder="1" applyAlignment="1">
      <alignment horizontal="center" vertical="center" wrapText="1"/>
    </xf>
    <xf numFmtId="0" fontId="2" fillId="0" borderId="0" xfId="14"/>
    <xf numFmtId="0" fontId="4" fillId="0" borderId="0" xfId="14" applyFont="1" applyAlignment="1">
      <alignment horizontal="center" vertical="center"/>
    </xf>
    <xf numFmtId="0" fontId="2" fillId="0" borderId="0" xfId="14" applyAlignment="1">
      <alignment horizontal="center" vertical="center"/>
    </xf>
    <xf numFmtId="0" fontId="4" fillId="0" borderId="10" xfId="14" applyFont="1" applyBorder="1" applyAlignment="1">
      <alignment horizontal="center" vertical="center" wrapText="1"/>
    </xf>
    <xf numFmtId="0" fontId="4" fillId="0" borderId="11" xfId="14" applyFont="1" applyBorder="1" applyAlignment="1">
      <alignment horizontal="center" vertical="center" wrapText="1"/>
    </xf>
    <xf numFmtId="0" fontId="4" fillId="0" borderId="4" xfId="14" applyFont="1" applyBorder="1" applyAlignment="1">
      <alignment horizontal="center" vertical="center" wrapText="1"/>
    </xf>
    <xf numFmtId="0" fontId="4" fillId="0" borderId="8" xfId="14" applyFont="1" applyBorder="1" applyAlignment="1">
      <alignment horizontal="center" vertical="center" wrapText="1"/>
    </xf>
    <xf numFmtId="0" fontId="2" fillId="0" borderId="14" xfId="14" applyFont="1" applyBorder="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xf numFmtId="0" fontId="67" fillId="0" borderId="0" xfId="16" applyFont="1" applyAlignment="1">
      <alignment horizontal="left" vertical="center" wrapText="1"/>
    </xf>
    <xf numFmtId="0" fontId="68" fillId="0" borderId="0" xfId="16" applyFont="1" applyAlignment="1">
      <alignment horizontal="left" vertical="center" wrapText="1"/>
    </xf>
    <xf numFmtId="0" fontId="72" fillId="0" borderId="0" xfId="16" applyFont="1" applyAlignment="1">
      <alignment horizontal="left" vertical="center" wrapText="1"/>
    </xf>
    <xf numFmtId="0" fontId="68" fillId="0" borderId="0" xfId="16" applyFont="1" applyAlignment="1">
      <alignment horizontal="justify" vertical="center" wrapText="1"/>
    </xf>
    <xf numFmtId="0" fontId="66" fillId="7" borderId="0" xfId="16" applyFont="1" applyFill="1" applyAlignment="1">
      <alignment horizontal="center" vertical="center" wrapText="1"/>
    </xf>
    <xf numFmtId="0" fontId="67" fillId="0" borderId="0" xfId="16" applyFont="1" applyAlignment="1">
      <alignment horizontal="justify" vertical="center" wrapText="1"/>
    </xf>
    <xf numFmtId="0" fontId="70" fillId="0" borderId="0" xfId="16" applyFont="1" applyAlignment="1">
      <alignment horizontal="left" vertical="center" wrapText="1"/>
    </xf>
    <xf numFmtId="0" fontId="64" fillId="0" borderId="1" xfId="17" applyAlignment="1" applyProtection="1">
      <alignment horizontal="center" wrapText="1"/>
      <protection locked="0"/>
    </xf>
    <xf numFmtId="0" fontId="67" fillId="0" borderId="0" xfId="16" applyFont="1" applyAlignment="1">
      <alignment vertical="center" wrapText="1"/>
    </xf>
  </cellXfs>
  <cellStyles count="18">
    <cellStyle name="Comma" xfId="1" builtinId="3"/>
    <cellStyle name="Comma 2" xfId="15" xr:uid="{00000000-0005-0000-0000-000001000000}"/>
    <cellStyle name="Currency" xfId="2" builtinId="4"/>
    <cellStyle name="Hyperlink" xfId="3" builtinId="8"/>
    <cellStyle name="Hyperlink 2" xfId="5" xr:uid="{00000000-0005-0000-0000-000004000000}"/>
    <cellStyle name="Hyperlink 3" xfId="17" xr:uid="{D6B9F336-92F3-408E-A57E-DBEDABAB6B71}"/>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4" xfId="9" xr:uid="{00000000-0005-0000-0000-00000A000000}"/>
    <cellStyle name="Normal 5" xfId="13" xr:uid="{00000000-0005-0000-0000-00000B000000}"/>
    <cellStyle name="Normal 6" xfId="16" xr:uid="{59F9BE15-62AA-4A5D-9A5C-067E0941833C}"/>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surveys.nces.ed.gov/ipeds/public/glossary"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65"/>
  <sheetViews>
    <sheetView tabSelected="1" zoomScaleNormal="100" workbookViewId="0">
      <selection activeCell="A2" sqref="A2"/>
    </sheetView>
  </sheetViews>
  <sheetFormatPr defaultRowHeight="12.75" x14ac:dyDescent="0.2"/>
  <cols>
    <col min="1" max="1" width="2.28515625" style="311" customWidth="1"/>
    <col min="2" max="2" width="46.28515625" style="341" customWidth="1"/>
    <col min="3" max="3" width="24.42578125" style="341" customWidth="1"/>
    <col min="4" max="16384" width="9.140625" style="311"/>
  </cols>
  <sheetData>
    <row r="1" spans="1:3" s="224" customFormat="1" ht="23.25" x14ac:dyDescent="0.35">
      <c r="A1" s="322" t="s">
        <v>1014</v>
      </c>
      <c r="B1" s="322"/>
      <c r="C1" s="323"/>
    </row>
    <row r="2" spans="1:3" s="244" customFormat="1" ht="18.75" x14ac:dyDescent="0.3">
      <c r="B2" s="324" t="s">
        <v>799</v>
      </c>
      <c r="C2" s="325"/>
    </row>
    <row r="3" spans="1:3" ht="15.75" x14ac:dyDescent="0.25">
      <c r="B3" s="326"/>
      <c r="C3" s="327"/>
    </row>
    <row r="4" spans="1:3" x14ac:dyDescent="0.2">
      <c r="B4" s="327"/>
      <c r="C4" s="328" t="s">
        <v>800</v>
      </c>
    </row>
    <row r="5" spans="1:3" ht="4.5" customHeight="1" thickBot="1" x14ac:dyDescent="0.3">
      <c r="B5" s="329"/>
      <c r="C5" s="330"/>
    </row>
    <row r="6" spans="1:3" ht="16.5" thickBot="1" x14ac:dyDescent="0.3">
      <c r="B6" s="331" t="s">
        <v>801</v>
      </c>
      <c r="C6" s="332" t="s">
        <v>802</v>
      </c>
    </row>
    <row r="7" spans="1:3" ht="15.75" x14ac:dyDescent="0.25">
      <c r="B7" s="326"/>
      <c r="C7" s="333"/>
    </row>
    <row r="8" spans="1:3" ht="4.5" customHeight="1" thickBot="1" x14ac:dyDescent="0.3">
      <c r="B8" s="329"/>
      <c r="C8" s="330"/>
    </row>
    <row r="9" spans="1:3" ht="16.5" thickBot="1" x14ac:dyDescent="0.3">
      <c r="B9" s="331" t="s">
        <v>803</v>
      </c>
      <c r="C9" s="332" t="s">
        <v>802</v>
      </c>
    </row>
    <row r="10" spans="1:3" ht="16.5" thickBot="1" x14ac:dyDescent="0.3">
      <c r="B10" s="326"/>
      <c r="C10" s="334" t="s">
        <v>804</v>
      </c>
    </row>
    <row r="11" spans="1:3" ht="16.5" thickBot="1" x14ac:dyDescent="0.3">
      <c r="B11" s="326"/>
      <c r="C11" s="335" t="s">
        <v>805</v>
      </c>
    </row>
    <row r="12" spans="1:3" ht="16.5" thickBot="1" x14ac:dyDescent="0.3">
      <c r="B12" s="326"/>
      <c r="C12" s="336" t="s">
        <v>806</v>
      </c>
    </row>
    <row r="13" spans="1:3" ht="16.5" thickBot="1" x14ac:dyDescent="0.3">
      <c r="B13" s="326"/>
      <c r="C13" s="337" t="s">
        <v>807</v>
      </c>
    </row>
    <row r="14" spans="1:3" ht="16.5" thickBot="1" x14ac:dyDescent="0.3">
      <c r="B14" s="326"/>
      <c r="C14" s="338" t="s">
        <v>808</v>
      </c>
    </row>
    <row r="15" spans="1:3" ht="15.75" x14ac:dyDescent="0.25">
      <c r="B15" s="339"/>
      <c r="C15" s="333"/>
    </row>
    <row r="16" spans="1:3" ht="4.5" customHeight="1" thickBot="1" x14ac:dyDescent="0.3">
      <c r="B16" s="340"/>
      <c r="C16" s="330"/>
    </row>
    <row r="17" spans="2:3" ht="16.5" thickBot="1" x14ac:dyDescent="0.3">
      <c r="B17" s="331" t="s">
        <v>809</v>
      </c>
      <c r="C17" s="332" t="s">
        <v>802</v>
      </c>
    </row>
    <row r="18" spans="2:3" ht="16.5" thickBot="1" x14ac:dyDescent="0.3">
      <c r="B18" s="326"/>
      <c r="C18" s="334" t="s">
        <v>804</v>
      </c>
    </row>
    <row r="19" spans="2:3" ht="16.5" thickBot="1" x14ac:dyDescent="0.3">
      <c r="B19" s="326"/>
      <c r="C19" s="335" t="s">
        <v>805</v>
      </c>
    </row>
    <row r="20" spans="2:3" ht="15.75" x14ac:dyDescent="0.25">
      <c r="B20" s="326"/>
      <c r="C20" s="333"/>
    </row>
    <row r="21" spans="2:3" ht="4.5" customHeight="1" thickBot="1" x14ac:dyDescent="0.3">
      <c r="B21" s="329"/>
      <c r="C21" s="330"/>
    </row>
    <row r="22" spans="2:3" ht="16.5" thickBot="1" x14ac:dyDescent="0.3">
      <c r="B22" s="331" t="s">
        <v>810</v>
      </c>
      <c r="C22" s="332" t="s">
        <v>802</v>
      </c>
    </row>
    <row r="23" spans="2:3" ht="16.5" thickBot="1" x14ac:dyDescent="0.3">
      <c r="B23" s="326"/>
      <c r="C23" s="334" t="s">
        <v>804</v>
      </c>
    </row>
    <row r="24" spans="2:3" ht="16.5" thickBot="1" x14ac:dyDescent="0.3">
      <c r="B24" s="326"/>
      <c r="C24" s="335" t="s">
        <v>805</v>
      </c>
    </row>
    <row r="25" spans="2:3" ht="15.75" x14ac:dyDescent="0.25">
      <c r="B25" s="326"/>
      <c r="C25" s="333"/>
    </row>
    <row r="26" spans="2:3" ht="4.5" customHeight="1" thickBot="1" x14ac:dyDescent="0.3">
      <c r="B26" s="329"/>
      <c r="C26" s="330"/>
    </row>
    <row r="27" spans="2:3" ht="16.5" thickBot="1" x14ac:dyDescent="0.3">
      <c r="B27" s="331" t="s">
        <v>811</v>
      </c>
      <c r="C27" s="332" t="s">
        <v>802</v>
      </c>
    </row>
    <row r="28" spans="2:3" ht="16.5" thickBot="1" x14ac:dyDescent="0.3">
      <c r="B28" s="326"/>
      <c r="C28" s="334" t="s">
        <v>804</v>
      </c>
    </row>
    <row r="29" spans="2:3" ht="16.5" thickBot="1" x14ac:dyDescent="0.3">
      <c r="B29" s="326"/>
      <c r="C29" s="335" t="s">
        <v>805</v>
      </c>
    </row>
    <row r="30" spans="2:3" ht="15.75" x14ac:dyDescent="0.25">
      <c r="B30" s="326"/>
      <c r="C30" s="333"/>
    </row>
    <row r="31" spans="2:3" ht="4.5" customHeight="1" thickBot="1" x14ac:dyDescent="0.3">
      <c r="B31" s="329"/>
      <c r="C31" s="330"/>
    </row>
    <row r="32" spans="2:3" ht="16.5" thickBot="1" x14ac:dyDescent="0.3">
      <c r="B32" s="331" t="s">
        <v>812</v>
      </c>
      <c r="C32" s="332" t="s">
        <v>802</v>
      </c>
    </row>
    <row r="33" spans="2:3" ht="16.5" thickBot="1" x14ac:dyDescent="0.3">
      <c r="B33" s="326"/>
      <c r="C33" s="334" t="s">
        <v>804</v>
      </c>
    </row>
    <row r="34" spans="2:3" ht="16.5" thickBot="1" x14ac:dyDescent="0.3">
      <c r="B34" s="326"/>
      <c r="C34" s="335" t="s">
        <v>805</v>
      </c>
    </row>
    <row r="35" spans="2:3" ht="15.75" x14ac:dyDescent="0.25">
      <c r="B35" s="326"/>
      <c r="C35" s="333"/>
    </row>
    <row r="36" spans="2:3" ht="4.5" customHeight="1" thickBot="1" x14ac:dyDescent="0.3">
      <c r="B36" s="329"/>
      <c r="C36" s="330"/>
    </row>
    <row r="37" spans="2:3" ht="16.5" thickBot="1" x14ac:dyDescent="0.3">
      <c r="B37" s="331" t="s">
        <v>813</v>
      </c>
      <c r="C37" s="332" t="s">
        <v>802</v>
      </c>
    </row>
    <row r="38" spans="2:3" ht="16.5" thickBot="1" x14ac:dyDescent="0.3">
      <c r="B38" s="326"/>
      <c r="C38" s="334" t="s">
        <v>804</v>
      </c>
    </row>
    <row r="39" spans="2:3" ht="15.75" x14ac:dyDescent="0.25">
      <c r="B39" s="326"/>
      <c r="C39" s="333"/>
    </row>
    <row r="40" spans="2:3" ht="4.5" customHeight="1" thickBot="1" x14ac:dyDescent="0.3">
      <c r="B40" s="329"/>
      <c r="C40" s="330"/>
    </row>
    <row r="41" spans="2:3" ht="16.5" thickBot="1" x14ac:dyDescent="0.3">
      <c r="B41" s="331" t="s">
        <v>814</v>
      </c>
      <c r="C41" s="332" t="s">
        <v>802</v>
      </c>
    </row>
    <row r="42" spans="2:3" ht="16.5" thickBot="1" x14ac:dyDescent="0.3">
      <c r="B42" s="326"/>
      <c r="C42" s="334" t="s">
        <v>804</v>
      </c>
    </row>
    <row r="43" spans="2:3" ht="15.75" x14ac:dyDescent="0.25">
      <c r="B43" s="326"/>
      <c r="C43" s="333"/>
    </row>
    <row r="44" spans="2:3" ht="4.5" customHeight="1" thickBot="1" x14ac:dyDescent="0.3">
      <c r="B44" s="329"/>
      <c r="C44" s="330"/>
    </row>
    <row r="45" spans="2:3" ht="16.5" thickBot="1" x14ac:dyDescent="0.3">
      <c r="B45" s="331" t="s">
        <v>815</v>
      </c>
      <c r="C45" s="332" t="s">
        <v>802</v>
      </c>
    </row>
    <row r="46" spans="2:3" ht="16.5" thickBot="1" x14ac:dyDescent="0.3">
      <c r="B46" s="326"/>
      <c r="C46" s="334" t="s">
        <v>804</v>
      </c>
    </row>
    <row r="47" spans="2:3" ht="16.5" thickBot="1" x14ac:dyDescent="0.3">
      <c r="B47" s="326"/>
      <c r="C47" s="335" t="s">
        <v>805</v>
      </c>
    </row>
    <row r="48" spans="2:3" ht="16.5" thickBot="1" x14ac:dyDescent="0.3">
      <c r="B48" s="326"/>
      <c r="C48" s="336" t="s">
        <v>806</v>
      </c>
    </row>
    <row r="49" spans="2:3" ht="16.5" thickBot="1" x14ac:dyDescent="0.3">
      <c r="B49" s="326"/>
      <c r="C49" s="337" t="s">
        <v>807</v>
      </c>
    </row>
    <row r="50" spans="2:3" ht="16.5" thickBot="1" x14ac:dyDescent="0.3">
      <c r="B50" s="326"/>
      <c r="C50" s="338" t="s">
        <v>808</v>
      </c>
    </row>
    <row r="51" spans="2:3" ht="15.75" x14ac:dyDescent="0.25">
      <c r="B51" s="339"/>
      <c r="C51" s="333"/>
    </row>
    <row r="52" spans="2:3" ht="4.5" customHeight="1" thickBot="1" x14ac:dyDescent="0.3">
      <c r="B52" s="340"/>
      <c r="C52" s="330"/>
    </row>
    <row r="53" spans="2:3" ht="16.5" thickBot="1" x14ac:dyDescent="0.3">
      <c r="B53" s="331" t="s">
        <v>816</v>
      </c>
      <c r="C53" s="332" t="s">
        <v>802</v>
      </c>
    </row>
    <row r="54" spans="2:3" ht="16.5" thickBot="1" x14ac:dyDescent="0.3">
      <c r="B54" s="326"/>
      <c r="C54" s="334" t="s">
        <v>804</v>
      </c>
    </row>
    <row r="55" spans="2:3" ht="16.5" thickBot="1" x14ac:dyDescent="0.3">
      <c r="B55" s="326"/>
      <c r="C55" s="335" t="s">
        <v>805</v>
      </c>
    </row>
    <row r="56" spans="2:3" ht="15.75" x14ac:dyDescent="0.25">
      <c r="B56" s="326"/>
      <c r="C56" s="327"/>
    </row>
    <row r="57" spans="2:3" ht="15.75" x14ac:dyDescent="0.25">
      <c r="B57" s="326"/>
      <c r="C57" s="333"/>
    </row>
    <row r="58" spans="2:3" ht="4.5" customHeight="1" thickBot="1" x14ac:dyDescent="0.3">
      <c r="B58" s="329"/>
      <c r="C58" s="330"/>
    </row>
    <row r="59" spans="2:3" ht="16.5" thickBot="1" x14ac:dyDescent="0.3">
      <c r="B59" s="331" t="s">
        <v>817</v>
      </c>
      <c r="C59" s="332" t="s">
        <v>802</v>
      </c>
    </row>
    <row r="60" spans="2:3" ht="15.75" x14ac:dyDescent="0.25">
      <c r="B60" s="326"/>
      <c r="C60" s="333"/>
    </row>
    <row r="61" spans="2:3" ht="4.5" customHeight="1" thickBot="1" x14ac:dyDescent="0.3">
      <c r="B61" s="329"/>
      <c r="C61" s="330"/>
    </row>
    <row r="62" spans="2:3" ht="16.5" thickBot="1" x14ac:dyDescent="0.3">
      <c r="B62" s="331" t="s">
        <v>818</v>
      </c>
      <c r="C62" s="332" t="s">
        <v>802</v>
      </c>
    </row>
    <row r="63" spans="2:3" ht="15.75" x14ac:dyDescent="0.25">
      <c r="B63" s="326"/>
      <c r="C63" s="327"/>
    </row>
    <row r="64" spans="2:3" ht="15.75" x14ac:dyDescent="0.25">
      <c r="B64" s="326"/>
    </row>
    <row r="65" spans="2:2" x14ac:dyDescent="0.2">
      <c r="B65" s="342"/>
    </row>
  </sheetData>
  <sheetProtection sheet="1" objects="1" scenarios="1"/>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2" location="D!A1" display="Integrated / Survey Version" xr:uid="{00000000-0004-0000-0000-000003000000}"/>
    <hyperlink ref="C27" location="E!A1" display="Integrated / Survey Version" xr:uid="{00000000-0004-0000-0000-000004000000}"/>
    <hyperlink ref="C32" location="F!A1" display="Integrated / Survey Version" xr:uid="{00000000-0004-0000-0000-000005000000}"/>
    <hyperlink ref="C37" location="G!A1" display="Integrated / Survey Version" xr:uid="{00000000-0004-0000-0000-000006000000}"/>
    <hyperlink ref="C45" location="I!A1" display="Integrated / Survey Version" xr:uid="{00000000-0004-0000-0000-000007000000}"/>
    <hyperlink ref="C53" location="J!A1" display="Integrated / Survey Version" xr:uid="{00000000-0004-0000-0000-000008000000}"/>
    <hyperlink ref="C59" location="'CDS-CHANGES'!A1" display="Integrated / Survey Version" xr:uid="{00000000-0004-0000-0000-000009000000}"/>
    <hyperlink ref="C62"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3" location="'D CAS'!A1" display="CAS                                            " xr:uid="{00000000-0004-0000-0000-00000D000000}"/>
    <hyperlink ref="C28" location="'E CAS'!A1" display="CAS                                            " xr:uid="{00000000-0004-0000-0000-00000E000000}"/>
    <hyperlink ref="C33" location="'F CAS'!A1" display="CAS                                            " xr:uid="{00000000-0004-0000-0000-00000F000000}"/>
    <hyperlink ref="C38" location="'G CAS'!A1" display="CAS                                            " xr:uid="{00000000-0004-0000-0000-000010000000}"/>
    <hyperlink ref="C46" location="'I CAS'!A1" display="CAS                                            " xr:uid="{00000000-0004-0000-0000-000011000000}"/>
    <hyperlink ref="C54" location="'J CAS'!A1" display="CAS                                            " xr:uid="{00000000-0004-0000-0000-000012000000}"/>
    <hyperlink ref="C11" location="'B CAPS'!A1" display="CAPS                                         " xr:uid="{00000000-0004-0000-0000-000013000000}"/>
    <hyperlink ref="C19" location="'C CAPS'!A1" display="CAPS                                         " xr:uid="{00000000-0004-0000-0000-000014000000}"/>
    <hyperlink ref="C24" location="'D CAPS'!A1" display="CAPS                                         " xr:uid="{00000000-0004-0000-0000-000015000000}"/>
    <hyperlink ref="C29" location="'E CAPS'!A1" display="CAPS                                         " xr:uid="{00000000-0004-0000-0000-000016000000}"/>
    <hyperlink ref="C34" location="'F CAPS'!A1" display="CAPS                                         " xr:uid="{00000000-0004-0000-0000-000017000000}"/>
    <hyperlink ref="C47" location="'I CAPS'!A1" display="CAPS                                         " xr:uid="{00000000-0004-0000-0000-000018000000}"/>
    <hyperlink ref="C55" location="'J CAPS'!A1" display="CAPS                                         " xr:uid="{00000000-0004-0000-0000-000019000000}"/>
    <hyperlink ref="C12" location="'B GS'!A1" display="GS                                             " xr:uid="{00000000-0004-0000-0000-00001A000000}"/>
    <hyperlink ref="C48" location="'I GS'!A1" display="GS                                             " xr:uid="{00000000-0004-0000-0000-00001B000000}"/>
    <hyperlink ref="C49"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50" location="'I CAS-CAPS-GS only'!A1" display="CAS/CAPS/GS (No Seminary)" xr:uid="{00000000-0004-0000-0000-00001F000000}"/>
    <hyperlink ref="C41" location="H!A1" display="Integrated / Survey Version" xr:uid="{00000000-0004-0000-0000-000020000000}"/>
    <hyperlink ref="C42"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T53"/>
  <sheetViews>
    <sheetView showRuler="0" zoomScaleNormal="100" workbookViewId="0">
      <selection sqref="A1:K1"/>
    </sheetView>
  </sheetViews>
  <sheetFormatPr defaultColWidth="9.140625" defaultRowHeight="12.75" customHeight="1" zeroHeight="1" x14ac:dyDescent="0.2"/>
  <cols>
    <col min="1" max="2" width="3.85546875" style="311" customWidth="1"/>
    <col min="3" max="3" width="10.7109375" style="311" customWidth="1"/>
    <col min="4" max="11" width="9" style="311" customWidth="1"/>
    <col min="12" max="12" width="9.140625" style="311" customWidth="1"/>
    <col min="13" max="16384" width="9.140625" style="311"/>
  </cols>
  <sheetData>
    <row r="1" spans="1:20" ht="34.5" thickBot="1" x14ac:dyDescent="0.25">
      <c r="A1" s="837" t="s">
        <v>832</v>
      </c>
      <c r="B1" s="837"/>
      <c r="C1" s="837"/>
      <c r="D1" s="837"/>
      <c r="E1" s="837"/>
      <c r="F1" s="837"/>
      <c r="G1" s="837"/>
      <c r="H1" s="837"/>
      <c r="I1" s="837"/>
      <c r="J1" s="837"/>
      <c r="K1" s="837"/>
      <c r="L1" s="343" t="s">
        <v>819</v>
      </c>
      <c r="M1" s="344" t="s">
        <v>820</v>
      </c>
      <c r="N1" s="346" t="s">
        <v>822</v>
      </c>
      <c r="O1" s="347" t="s">
        <v>804</v>
      </c>
      <c r="P1" s="348" t="s">
        <v>805</v>
      </c>
      <c r="Q1" s="349" t="s">
        <v>806</v>
      </c>
      <c r="R1" s="350" t="s">
        <v>807</v>
      </c>
      <c r="S1" s="351" t="s">
        <v>823</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13" customFormat="1" ht="55.5" customHeight="1" x14ac:dyDescent="0.2">
      <c r="B6" s="310"/>
      <c r="C6" s="1052" t="s">
        <v>701</v>
      </c>
      <c r="D6" s="1052"/>
      <c r="E6" s="1052"/>
      <c r="F6" s="1052"/>
      <c r="G6" s="1052"/>
      <c r="H6" s="1052"/>
      <c r="I6" s="1052"/>
      <c r="J6" s="223" t="s">
        <v>710</v>
      </c>
      <c r="K6" s="223" t="s">
        <v>711</v>
      </c>
    </row>
    <row r="7" spans="1:20" s="313" customFormat="1" ht="46.5" customHeight="1" x14ac:dyDescent="0.2">
      <c r="B7" s="310"/>
      <c r="C7" s="1052" t="s">
        <v>702</v>
      </c>
      <c r="D7" s="1052"/>
      <c r="E7" s="1052"/>
      <c r="F7" s="1052"/>
      <c r="G7" s="1052"/>
      <c r="H7" s="1052"/>
      <c r="I7" s="1052"/>
      <c r="J7" s="223" t="s">
        <v>710</v>
      </c>
      <c r="K7" s="223" t="s">
        <v>387</v>
      </c>
    </row>
    <row r="8" spans="1:20" s="313" customFormat="1" ht="24.75" customHeight="1" x14ac:dyDescent="0.2">
      <c r="B8" s="310"/>
      <c r="C8" s="1052" t="s">
        <v>703</v>
      </c>
      <c r="D8" s="1052"/>
      <c r="E8" s="1052"/>
      <c r="F8" s="1052"/>
      <c r="G8" s="1052"/>
      <c r="H8" s="1052"/>
      <c r="I8" s="1052"/>
      <c r="J8" s="223" t="s">
        <v>710</v>
      </c>
      <c r="K8" s="223" t="s">
        <v>712</v>
      </c>
    </row>
    <row r="9" spans="1:20" s="313" customFormat="1" ht="25.5" customHeight="1" x14ac:dyDescent="0.2">
      <c r="B9" s="310"/>
      <c r="C9" s="1052" t="s">
        <v>704</v>
      </c>
      <c r="D9" s="1052"/>
      <c r="E9" s="1052"/>
      <c r="F9" s="1052"/>
      <c r="G9" s="1052"/>
      <c r="H9" s="1052"/>
      <c r="I9" s="1052"/>
      <c r="J9" s="223" t="s">
        <v>710</v>
      </c>
      <c r="K9" s="223" t="s">
        <v>710</v>
      </c>
    </row>
    <row r="10" spans="1:20" s="313" customFormat="1" x14ac:dyDescent="0.2">
      <c r="B10" s="310"/>
      <c r="C10" s="1052" t="s">
        <v>705</v>
      </c>
      <c r="D10" s="1052"/>
      <c r="E10" s="1052"/>
      <c r="F10" s="1052"/>
      <c r="G10" s="1052"/>
      <c r="H10" s="1052"/>
      <c r="I10" s="1052"/>
      <c r="J10" s="223" t="s">
        <v>712</v>
      </c>
      <c r="K10" s="223" t="s">
        <v>710</v>
      </c>
    </row>
    <row r="11" spans="1:20" s="313" customFormat="1" x14ac:dyDescent="0.2">
      <c r="B11" s="310"/>
      <c r="C11" s="1052" t="s">
        <v>706</v>
      </c>
      <c r="D11" s="1052"/>
      <c r="E11" s="1052"/>
      <c r="F11" s="1052"/>
      <c r="G11" s="1052"/>
      <c r="H11" s="1052"/>
      <c r="I11" s="1052"/>
      <c r="J11" s="223" t="s">
        <v>710</v>
      </c>
      <c r="K11" s="223" t="s">
        <v>710</v>
      </c>
    </row>
    <row r="12" spans="1:20" s="313" customFormat="1" x14ac:dyDescent="0.2">
      <c r="B12" s="310"/>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1" ht="64.5" customHeight="1" x14ac:dyDescent="0.2">
      <c r="B17" s="1055" t="s">
        <v>114</v>
      </c>
      <c r="C17" s="1056"/>
      <c r="D17" s="1056"/>
      <c r="E17" s="1056"/>
      <c r="F17" s="1056"/>
      <c r="G17" s="1056"/>
      <c r="H17" s="1056"/>
      <c r="I17" s="1056"/>
      <c r="J17" s="1056"/>
      <c r="K17" s="1056"/>
    </row>
    <row r="18" spans="1:11" ht="12.75" customHeight="1" x14ac:dyDescent="0.2">
      <c r="B18" s="1057" t="s">
        <v>617</v>
      </c>
      <c r="C18" s="1058"/>
      <c r="D18" s="1058"/>
      <c r="E18" s="1058"/>
      <c r="F18" s="1058"/>
      <c r="G18" s="1058"/>
      <c r="H18" s="1058"/>
      <c r="I18" s="1058"/>
      <c r="J18" s="1058"/>
      <c r="K18" s="1058"/>
    </row>
    <row r="19" spans="1:11" ht="12.75" customHeight="1" x14ac:dyDescent="0.2">
      <c r="B19" s="1058"/>
      <c r="C19" s="1058"/>
      <c r="D19" s="1058"/>
      <c r="E19" s="1058"/>
      <c r="F19" s="1058"/>
      <c r="G19" s="1058"/>
      <c r="H19" s="1058"/>
      <c r="I19" s="1058"/>
      <c r="J19" s="1058"/>
      <c r="K19" s="1058"/>
    </row>
    <row r="20" spans="1:11" x14ac:dyDescent="0.2">
      <c r="C20" s="303"/>
      <c r="D20" s="303"/>
      <c r="E20" s="303"/>
      <c r="F20" s="303"/>
      <c r="G20" s="303"/>
      <c r="H20" s="303"/>
      <c r="I20" s="303"/>
      <c r="J20" s="303"/>
      <c r="K20" s="303"/>
    </row>
    <row r="21" spans="1:11" x14ac:dyDescent="0.2">
      <c r="A21" s="3" t="s">
        <v>154</v>
      </c>
      <c r="B21" s="1017"/>
      <c r="C21" s="1018"/>
      <c r="D21" s="1018"/>
      <c r="E21" s="1018"/>
      <c r="F21" s="1018"/>
      <c r="G21" s="1018"/>
      <c r="H21" s="1019"/>
      <c r="I21" s="160" t="s">
        <v>127</v>
      </c>
      <c r="J21" s="160" t="s">
        <v>128</v>
      </c>
      <c r="K21" s="160" t="s">
        <v>235</v>
      </c>
    </row>
    <row r="22" spans="1:11" x14ac:dyDescent="0.2">
      <c r="A22" s="3" t="s">
        <v>154</v>
      </c>
      <c r="B22" s="161" t="s">
        <v>129</v>
      </c>
      <c r="C22" s="907" t="s">
        <v>130</v>
      </c>
      <c r="D22" s="907"/>
      <c r="E22" s="907"/>
      <c r="F22" s="907"/>
      <c r="G22" s="907"/>
      <c r="H22" s="908"/>
      <c r="I22" s="95">
        <f>'I SEM'!I22+'I CAS-CAPS-GS only'!I22</f>
        <v>142</v>
      </c>
      <c r="J22" s="95">
        <f>'I SEM'!J22+'I CAS-CAPS-GS only'!J22</f>
        <v>268</v>
      </c>
      <c r="K22" s="95">
        <f>SUM(I22:J22)</f>
        <v>410</v>
      </c>
    </row>
    <row r="23" spans="1:11" x14ac:dyDescent="0.2">
      <c r="A23" s="3" t="s">
        <v>154</v>
      </c>
      <c r="B23" s="161" t="s">
        <v>131</v>
      </c>
      <c r="C23" s="907" t="s">
        <v>132</v>
      </c>
      <c r="D23" s="907"/>
      <c r="E23" s="907"/>
      <c r="F23" s="907"/>
      <c r="G23" s="907"/>
      <c r="H23" s="908"/>
      <c r="I23" s="95">
        <f>'I SEM'!I23+'I CAS-CAPS-GS only'!I23</f>
        <v>20</v>
      </c>
      <c r="J23" s="95">
        <f>'I SEM'!J23+'I CAS-CAPS-GS only'!J23</f>
        <v>27</v>
      </c>
      <c r="K23" s="95">
        <f t="shared" ref="K23:K31" si="0">SUM(I23:J23)</f>
        <v>47</v>
      </c>
    </row>
    <row r="24" spans="1:11" x14ac:dyDescent="0.2">
      <c r="A24" s="3" t="s">
        <v>154</v>
      </c>
      <c r="B24" s="161" t="s">
        <v>133</v>
      </c>
      <c r="C24" s="907" t="s">
        <v>134</v>
      </c>
      <c r="D24" s="907"/>
      <c r="E24" s="907"/>
      <c r="F24" s="907"/>
      <c r="G24" s="907"/>
      <c r="H24" s="908"/>
      <c r="I24" s="95">
        <f>'I SEM'!I24+'I CAS-CAPS-GS only'!I24</f>
        <v>80</v>
      </c>
      <c r="J24" s="95">
        <f>'I SEM'!J24+'I CAS-CAPS-GS only'!J24</f>
        <v>152</v>
      </c>
      <c r="K24" s="95">
        <f t="shared" si="0"/>
        <v>232</v>
      </c>
    </row>
    <row r="25" spans="1:11" x14ac:dyDescent="0.2">
      <c r="A25" s="3" t="s">
        <v>154</v>
      </c>
      <c r="B25" s="161" t="s">
        <v>135</v>
      </c>
      <c r="C25" s="907" t="s">
        <v>136</v>
      </c>
      <c r="D25" s="907"/>
      <c r="E25" s="907"/>
      <c r="F25" s="907"/>
      <c r="G25" s="907"/>
      <c r="H25" s="908"/>
      <c r="I25" s="95">
        <f>'I SEM'!I25+'I CAS-CAPS-GS only'!I25</f>
        <v>62</v>
      </c>
      <c r="J25" s="95">
        <f>'I SEM'!J25+'I CAS-CAPS-GS only'!J25</f>
        <v>116</v>
      </c>
      <c r="K25" s="95">
        <f t="shared" si="0"/>
        <v>178</v>
      </c>
    </row>
    <row r="26" spans="1:11" ht="14.25" customHeight="1" x14ac:dyDescent="0.2">
      <c r="A26" s="3" t="s">
        <v>154</v>
      </c>
      <c r="B26" s="161" t="s">
        <v>137</v>
      </c>
      <c r="C26" s="842" t="s">
        <v>1199</v>
      </c>
      <c r="D26" s="907"/>
      <c r="E26" s="907"/>
      <c r="F26" s="907"/>
      <c r="G26" s="907"/>
      <c r="H26" s="908"/>
      <c r="I26" s="95">
        <f>'I SEM'!I26+'I CAS-CAPS-GS only'!I26</f>
        <v>1</v>
      </c>
      <c r="J26" s="95">
        <f>'I SEM'!J26+'I CAS-CAPS-GS only'!J26</f>
        <v>0</v>
      </c>
      <c r="K26" s="95">
        <f t="shared" si="0"/>
        <v>1</v>
      </c>
    </row>
    <row r="27" spans="1:11" ht="25.5" customHeight="1" x14ac:dyDescent="0.2">
      <c r="A27" s="3" t="s">
        <v>154</v>
      </c>
      <c r="B27" s="162" t="s">
        <v>138</v>
      </c>
      <c r="C27" s="1028" t="s">
        <v>115</v>
      </c>
      <c r="D27" s="1028"/>
      <c r="E27" s="1028"/>
      <c r="F27" s="1028"/>
      <c r="G27" s="1028"/>
      <c r="H27" s="1013"/>
      <c r="I27" s="95">
        <f>'I SEM'!I27+'I CAS-CAPS-GS only'!I27</f>
        <v>122</v>
      </c>
      <c r="J27" s="95">
        <f>'I SEM'!J27+'I CAS-CAPS-GS only'!J27</f>
        <v>130</v>
      </c>
      <c r="K27" s="95">
        <f t="shared" si="0"/>
        <v>252</v>
      </c>
    </row>
    <row r="28" spans="1:11" ht="26.25" customHeight="1" x14ac:dyDescent="0.2">
      <c r="A28" s="3" t="s">
        <v>154</v>
      </c>
      <c r="B28" s="162" t="s">
        <v>139</v>
      </c>
      <c r="C28" s="907" t="s">
        <v>140</v>
      </c>
      <c r="D28" s="907"/>
      <c r="E28" s="907"/>
      <c r="F28" s="907"/>
      <c r="G28" s="907"/>
      <c r="H28" s="908"/>
      <c r="I28" s="95">
        <f>'I SEM'!I28+'I CAS-CAPS-GS only'!I28</f>
        <v>20</v>
      </c>
      <c r="J28" s="95">
        <f>'I SEM'!J28+'I CAS-CAPS-GS only'!J28</f>
        <v>124</v>
      </c>
      <c r="K28" s="95">
        <f t="shared" si="0"/>
        <v>144</v>
      </c>
    </row>
    <row r="29" spans="1:11" x14ac:dyDescent="0.2">
      <c r="A29" s="3" t="s">
        <v>154</v>
      </c>
      <c r="B29" s="161" t="s">
        <v>141</v>
      </c>
      <c r="C29" s="907" t="s">
        <v>142</v>
      </c>
      <c r="D29" s="907"/>
      <c r="E29" s="907"/>
      <c r="F29" s="907"/>
      <c r="G29" s="907"/>
      <c r="H29" s="908"/>
      <c r="I29" s="95">
        <f>'I SEM'!I29+'I CAS-CAPS-GS only'!I29</f>
        <v>0</v>
      </c>
      <c r="J29" s="95">
        <f>'I SEM'!J29+'I CAS-CAPS-GS only'!J29</f>
        <v>14</v>
      </c>
      <c r="K29" s="95">
        <f t="shared" si="0"/>
        <v>14</v>
      </c>
    </row>
    <row r="30" spans="1:11" ht="25.5" customHeight="1" x14ac:dyDescent="0.2">
      <c r="A30" s="3" t="s">
        <v>154</v>
      </c>
      <c r="B30" s="161" t="s">
        <v>143</v>
      </c>
      <c r="C30" s="907" t="s">
        <v>336</v>
      </c>
      <c r="D30" s="907"/>
      <c r="E30" s="907"/>
      <c r="F30" s="907"/>
      <c r="G30" s="907"/>
      <c r="H30" s="908"/>
      <c r="I30" s="95">
        <f>'I SEM'!I30+'I CAS-CAPS-GS only'!I30</f>
        <v>0</v>
      </c>
      <c r="J30" s="95">
        <f>'I SEM'!J30+'I CAS-CAPS-GS only'!J30</f>
        <v>0</v>
      </c>
      <c r="K30" s="95">
        <f t="shared" si="0"/>
        <v>0</v>
      </c>
    </row>
    <row r="31" spans="1:11" ht="25.5" customHeight="1" x14ac:dyDescent="0.2">
      <c r="A31" s="3" t="s">
        <v>154</v>
      </c>
      <c r="B31" s="208" t="s">
        <v>173</v>
      </c>
      <c r="C31" s="934" t="s">
        <v>715</v>
      </c>
      <c r="D31" s="934"/>
      <c r="E31" s="934"/>
      <c r="F31" s="934"/>
      <c r="G31" s="934"/>
      <c r="H31" s="934"/>
      <c r="I31" s="95">
        <f>'I SEM'!I31+'I CAS-CAPS-GS only'!I31</f>
        <v>30</v>
      </c>
      <c r="J31" s="95">
        <f>'I SEM'!J31+'I CAS-CAPS-GS only'!J31</f>
        <v>113</v>
      </c>
      <c r="K31" s="95">
        <f t="shared" si="0"/>
        <v>143</v>
      </c>
    </row>
    <row r="32" spans="1:11" x14ac:dyDescent="0.2"/>
    <row r="33" spans="1:15" x14ac:dyDescent="0.2">
      <c r="A33" s="3" t="s">
        <v>155</v>
      </c>
      <c r="B33" s="1061" t="s">
        <v>157</v>
      </c>
      <c r="C33" s="936"/>
      <c r="D33" s="936"/>
      <c r="E33" s="936"/>
      <c r="F33" s="936"/>
      <c r="G33" s="936"/>
      <c r="H33" s="936"/>
      <c r="I33" s="936"/>
      <c r="J33" s="936"/>
      <c r="K33" s="936"/>
    </row>
    <row r="34" spans="1:15" ht="64.5" customHeight="1" x14ac:dyDescent="0.2">
      <c r="B34" s="870" t="s">
        <v>1195</v>
      </c>
      <c r="C34" s="838"/>
      <c r="D34" s="838"/>
      <c r="E34" s="838"/>
      <c r="F34" s="838"/>
      <c r="G34" s="838"/>
      <c r="H34" s="838"/>
      <c r="I34" s="838"/>
      <c r="J34" s="838"/>
      <c r="K34" s="838"/>
    </row>
    <row r="35" spans="1:15" x14ac:dyDescent="0.2">
      <c r="B35" s="282"/>
      <c r="C35" s="282"/>
      <c r="D35" s="282"/>
      <c r="E35" s="282"/>
      <c r="F35" s="282"/>
      <c r="G35" s="282"/>
      <c r="H35" s="282"/>
      <c r="I35" s="282"/>
      <c r="J35" s="282"/>
      <c r="K35" s="282"/>
    </row>
    <row r="36" spans="1:15" s="196" customFormat="1" x14ac:dyDescent="0.2">
      <c r="A36" s="316" t="s">
        <v>155</v>
      </c>
      <c r="B36" s="1059" t="s">
        <v>1196</v>
      </c>
      <c r="C36" s="1060"/>
      <c r="D36" s="1060"/>
      <c r="E36" s="1060"/>
      <c r="F36" s="1060"/>
      <c r="G36" s="704">
        <f>J36/J37</f>
        <v>12.256484149855909</v>
      </c>
      <c r="H36" s="210" t="s">
        <v>174</v>
      </c>
      <c r="I36" s="225" t="s">
        <v>716</v>
      </c>
      <c r="J36" s="702">
        <f>(B!G12+B!G17)+((B!H10+B!H17)/3)</f>
        <v>2835.3333333333335</v>
      </c>
      <c r="K36" s="225" t="s">
        <v>717</v>
      </c>
      <c r="N36" s="703"/>
      <c r="O36" s="703"/>
    </row>
    <row r="37" spans="1:15" s="196" customFormat="1" x14ac:dyDescent="0.2">
      <c r="I37" s="227" t="s">
        <v>718</v>
      </c>
      <c r="J37" s="524">
        <f>I22+(J22/3)</f>
        <v>231.33333333333331</v>
      </c>
      <c r="K37" s="225" t="s">
        <v>175</v>
      </c>
      <c r="O37" s="703"/>
    </row>
    <row r="38" spans="1:15" ht="16.5" customHeight="1" x14ac:dyDescent="0.2">
      <c r="A38" s="3" t="s">
        <v>156</v>
      </c>
      <c r="B38" s="1061" t="s">
        <v>144</v>
      </c>
      <c r="C38" s="936"/>
      <c r="D38" s="936"/>
      <c r="E38" s="936"/>
      <c r="F38" s="936"/>
      <c r="G38" s="936"/>
      <c r="H38" s="936"/>
      <c r="I38" s="936"/>
      <c r="J38" s="936"/>
      <c r="K38" s="936"/>
    </row>
    <row r="39" spans="1:15" ht="27" customHeight="1" x14ac:dyDescent="0.2">
      <c r="A39" s="3"/>
      <c r="B39" s="870" t="s">
        <v>1197</v>
      </c>
      <c r="C39" s="838"/>
      <c r="D39" s="838"/>
      <c r="E39" s="838"/>
      <c r="F39" s="838"/>
      <c r="G39" s="838"/>
      <c r="H39" s="838"/>
      <c r="I39" s="838"/>
      <c r="J39" s="838"/>
      <c r="K39" s="838"/>
    </row>
    <row r="40" spans="1:15" ht="115.5" customHeight="1" x14ac:dyDescent="0.2">
      <c r="A40" s="3"/>
      <c r="B40" s="1064" t="s">
        <v>645</v>
      </c>
      <c r="C40" s="838"/>
      <c r="D40" s="838"/>
      <c r="E40" s="838"/>
      <c r="F40" s="838"/>
      <c r="G40" s="838"/>
      <c r="H40" s="838"/>
      <c r="I40" s="838"/>
      <c r="J40" s="838"/>
      <c r="K40" s="838"/>
    </row>
    <row r="41" spans="1:15" ht="93" customHeight="1" x14ac:dyDescent="0.2">
      <c r="A41" s="3"/>
      <c r="B41" s="1064" t="s">
        <v>646</v>
      </c>
      <c r="C41" s="937"/>
      <c r="D41" s="937"/>
      <c r="E41" s="937"/>
      <c r="F41" s="937"/>
      <c r="G41" s="937"/>
      <c r="H41" s="937"/>
      <c r="I41" s="937"/>
      <c r="J41" s="937"/>
      <c r="K41" s="937"/>
    </row>
    <row r="42" spans="1:15" ht="68.25" customHeight="1" x14ac:dyDescent="0.2">
      <c r="A42" s="3"/>
      <c r="B42" s="870" t="s">
        <v>1198</v>
      </c>
      <c r="C42" s="838"/>
      <c r="D42" s="838"/>
      <c r="E42" s="838"/>
      <c r="F42" s="838"/>
      <c r="G42" s="838"/>
      <c r="H42" s="838"/>
      <c r="I42" s="838"/>
      <c r="J42" s="838"/>
      <c r="K42" s="838"/>
    </row>
    <row r="43" spans="1:15" x14ac:dyDescent="0.2">
      <c r="A43" s="3"/>
      <c r="B43" s="164"/>
      <c r="C43" s="164"/>
      <c r="D43" s="164"/>
      <c r="E43" s="164"/>
      <c r="F43" s="164"/>
      <c r="G43" s="164"/>
      <c r="H43" s="164"/>
      <c r="I43" s="164"/>
      <c r="J43" s="164"/>
      <c r="K43" s="164"/>
    </row>
    <row r="44" spans="1:15" x14ac:dyDescent="0.2">
      <c r="A44" s="3" t="s">
        <v>156</v>
      </c>
      <c r="B44" s="1065" t="s">
        <v>360</v>
      </c>
      <c r="C44" s="880"/>
      <c r="D44" s="880"/>
      <c r="E44" s="880"/>
      <c r="F44" s="880"/>
      <c r="G44" s="880"/>
      <c r="H44" s="880"/>
      <c r="I44" s="880"/>
      <c r="J44" s="880"/>
      <c r="K44" s="880"/>
    </row>
    <row r="45" spans="1:15" x14ac:dyDescent="0.2"/>
    <row r="46" spans="1:15" x14ac:dyDescent="0.2">
      <c r="A46" s="3" t="s">
        <v>156</v>
      </c>
      <c r="B46" s="1062" t="s">
        <v>361</v>
      </c>
      <c r="C46" s="1062"/>
      <c r="D46" s="1062"/>
      <c r="E46" s="1062"/>
      <c r="F46" s="1062"/>
      <c r="G46" s="1062"/>
      <c r="H46" s="1062"/>
      <c r="I46" s="1062"/>
      <c r="J46" s="1062"/>
      <c r="K46" s="1062"/>
    </row>
    <row r="47" spans="1:15" x14ac:dyDescent="0.2">
      <c r="A47" s="3" t="s">
        <v>156</v>
      </c>
      <c r="B47" s="867" t="s">
        <v>145</v>
      </c>
      <c r="C47" s="867"/>
      <c r="D47" s="163" t="s">
        <v>146</v>
      </c>
      <c r="E47" s="163" t="s">
        <v>147</v>
      </c>
      <c r="F47" s="163" t="s">
        <v>148</v>
      </c>
      <c r="G47" s="163" t="s">
        <v>149</v>
      </c>
      <c r="H47" s="163" t="s">
        <v>150</v>
      </c>
      <c r="I47" s="163" t="s">
        <v>151</v>
      </c>
      <c r="J47" s="163" t="s">
        <v>152</v>
      </c>
      <c r="K47" s="163" t="s">
        <v>235</v>
      </c>
    </row>
    <row r="48" spans="1:15" x14ac:dyDescent="0.2">
      <c r="A48" s="3" t="s">
        <v>156</v>
      </c>
      <c r="B48" s="867"/>
      <c r="C48" s="867"/>
      <c r="D48" s="25">
        <f>'I CAS'!D48+'I CAPS'!D48</f>
        <v>67</v>
      </c>
      <c r="E48" s="25">
        <f>'I CAS'!E48+'I CAPS'!E48</f>
        <v>163</v>
      </c>
      <c r="F48" s="25">
        <f>'I CAS'!F48+'I CAPS'!F48</f>
        <v>100</v>
      </c>
      <c r="G48" s="25">
        <f>'I CAS'!G48+'I CAPS'!G48</f>
        <v>60</v>
      </c>
      <c r="H48" s="25">
        <f>'I CAS'!H48+'I CAPS'!H48</f>
        <v>7</v>
      </c>
      <c r="I48" s="25">
        <f>'I CAS'!I48+'I CAPS'!I48</f>
        <v>5</v>
      </c>
      <c r="J48" s="25">
        <f>'I CAS'!J48+'I CAPS'!J48</f>
        <v>0</v>
      </c>
      <c r="K48" s="25">
        <f>SUM(D48:J48)</f>
        <v>402</v>
      </c>
    </row>
    <row r="49" spans="1:11" x14ac:dyDescent="0.2">
      <c r="B49" s="1063"/>
      <c r="C49" s="1063"/>
    </row>
    <row r="50" spans="1:11" x14ac:dyDescent="0.2">
      <c r="A50" s="3" t="s">
        <v>156</v>
      </c>
      <c r="B50" s="867" t="s">
        <v>153</v>
      </c>
      <c r="C50" s="867"/>
      <c r="D50" s="163" t="s">
        <v>146</v>
      </c>
      <c r="E50" s="163" t="s">
        <v>147</v>
      </c>
      <c r="F50" s="163" t="s">
        <v>148</v>
      </c>
      <c r="G50" s="163" t="s">
        <v>149</v>
      </c>
      <c r="H50" s="163" t="s">
        <v>150</v>
      </c>
      <c r="I50" s="163" t="s">
        <v>151</v>
      </c>
      <c r="J50" s="163" t="s">
        <v>152</v>
      </c>
      <c r="K50" s="163" t="s">
        <v>235</v>
      </c>
    </row>
    <row r="51" spans="1:11" x14ac:dyDescent="0.2">
      <c r="A51" s="3" t="s">
        <v>156</v>
      </c>
      <c r="B51" s="867"/>
      <c r="C51" s="867"/>
      <c r="D51" s="25">
        <f>'I CAS'!D51+'I CAPS'!D51</f>
        <v>10</v>
      </c>
      <c r="E51" s="25">
        <f>'I CAS'!E51+'I CAPS'!E51</f>
        <v>42</v>
      </c>
      <c r="F51" s="25">
        <f>'I CAS'!F51+'I CAPS'!F51</f>
        <v>11</v>
      </c>
      <c r="G51" s="25">
        <f>'I CAS'!G51+'I CAPS'!G51</f>
        <v>0</v>
      </c>
      <c r="H51" s="25">
        <f>'I CAS'!H51+'I CAPS'!H51</f>
        <v>0</v>
      </c>
      <c r="I51" s="25">
        <f>'I CAS'!I51+'I CAPS'!I51</f>
        <v>0</v>
      </c>
      <c r="J51" s="25">
        <f>'I CAS'!J51+'I CAPS'!J51</f>
        <v>0</v>
      </c>
      <c r="K51" s="25">
        <f>SUM(D51:J51)</f>
        <v>63</v>
      </c>
    </row>
    <row r="52" spans="1:11" x14ac:dyDescent="0.2"/>
    <row r="53" spans="1:11" ht="12.75" customHeight="1" x14ac:dyDescent="0.2"/>
  </sheetData>
  <sheetProtection sheet="1" objects="1" scenarios="1"/>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O46"/>
  <sheetViews>
    <sheetView showRuler="0" zoomScale="90" zoomScaleNormal="90" workbookViewId="0">
      <selection sqref="A1:G1"/>
    </sheetView>
  </sheetViews>
  <sheetFormatPr defaultColWidth="9.140625" defaultRowHeight="12.75" customHeight="1" zeroHeight="1" x14ac:dyDescent="0.2"/>
  <cols>
    <col min="1" max="1" width="3.85546875" style="297" customWidth="1"/>
    <col min="2" max="2" width="42" style="311" customWidth="1"/>
    <col min="3" max="4" width="20.140625" style="311" customWidth="1"/>
    <col min="5" max="8" width="15.42578125" style="311" customWidth="1"/>
    <col min="9" max="9" width="19.7109375" style="311" bestFit="1" customWidth="1"/>
    <col min="10" max="10" width="9.7109375" style="311" customWidth="1"/>
    <col min="11" max="16384" width="9.140625" style="311"/>
  </cols>
  <sheetData>
    <row r="1" spans="1:15" ht="34.5" thickBot="1" x14ac:dyDescent="0.25">
      <c r="A1" s="1066" t="s">
        <v>831</v>
      </c>
      <c r="B1" s="1066"/>
      <c r="C1" s="1066"/>
      <c r="D1" s="1066"/>
      <c r="E1" s="1066"/>
      <c r="F1" s="1066"/>
      <c r="G1" s="1066"/>
      <c r="H1" s="360"/>
      <c r="I1" s="361"/>
      <c r="J1" s="343" t="s">
        <v>819</v>
      </c>
      <c r="K1" s="344" t="s">
        <v>820</v>
      </c>
      <c r="L1" s="346" t="s">
        <v>822</v>
      </c>
      <c r="M1" s="347" t="s">
        <v>804</v>
      </c>
      <c r="N1" s="348" t="s">
        <v>805</v>
      </c>
      <c r="O1" s="345" t="s">
        <v>821</v>
      </c>
    </row>
    <row r="2" spans="1:15" x14ac:dyDescent="0.2"/>
    <row r="3" spans="1:15" x14ac:dyDescent="0.2">
      <c r="A3" s="302" t="s">
        <v>489</v>
      </c>
      <c r="B3" s="316" t="s">
        <v>1193</v>
      </c>
    </row>
    <row r="4" spans="1:15" s="207" customFormat="1" ht="72" customHeight="1" x14ac:dyDescent="0.2">
      <c r="A4" s="295" t="s">
        <v>489</v>
      </c>
      <c r="B4" s="996" t="s">
        <v>386</v>
      </c>
      <c r="C4" s="996"/>
      <c r="D4" s="996"/>
      <c r="E4" s="996"/>
      <c r="F4" s="996"/>
      <c r="G4" s="996"/>
      <c r="H4" s="996"/>
      <c r="I4" s="996"/>
    </row>
    <row r="5" spans="1:15" ht="26.25" thickBot="1" x14ac:dyDescent="0.25">
      <c r="A5" s="302" t="s">
        <v>489</v>
      </c>
      <c r="B5" s="82" t="s">
        <v>490</v>
      </c>
      <c r="C5" s="312" t="s">
        <v>827</v>
      </c>
      <c r="D5" s="312" t="s">
        <v>830</v>
      </c>
      <c r="E5" s="312" t="s">
        <v>828</v>
      </c>
      <c r="F5" s="312" t="s">
        <v>825</v>
      </c>
      <c r="G5" s="312" t="s">
        <v>829</v>
      </c>
      <c r="H5" s="312" t="s">
        <v>826</v>
      </c>
      <c r="I5" s="358" t="s">
        <v>951</v>
      </c>
    </row>
    <row r="6" spans="1:15" ht="13.5" thickBot="1" x14ac:dyDescent="0.25">
      <c r="A6" s="302" t="s">
        <v>489</v>
      </c>
      <c r="B6" s="228" t="s">
        <v>491</v>
      </c>
      <c r="C6" s="229" t="str">
        <f>IF(SUM('J CAS'!C6,'J CAPS'!C6)=0,"",SUM('J CAS'!C6,'J CAPS'!C6))</f>
        <v/>
      </c>
      <c r="D6" s="229" t="str">
        <f>IF(SUM('J CAS'!D6,'J CAPS'!D6)=0,"",SUM('J CAS'!D6,'J CAPS'!D6))</f>
        <v/>
      </c>
      <c r="E6" s="229" t="str">
        <f>IF(SUM('J CAS'!E6,'J CAPS'!E6)=0,"",SUM('J CAS'!E6,'J CAPS'!E6))</f>
        <v/>
      </c>
      <c r="F6" s="229" t="str">
        <f>IF(SUM('J CAS'!F6,'J CAPS'!F6)=0,"",SUM('J CAS'!F6,'J CAPS'!F6))</f>
        <v/>
      </c>
      <c r="G6" s="229" t="str">
        <f>IF(SUM('J CAS'!G6,'J CAPS'!G6)=0,"",SUM('J CAS'!G6,'J CAPS'!G6))</f>
        <v/>
      </c>
      <c r="H6" s="229" t="str">
        <f>IF(SUM('J CAS'!H6,'J CAPS'!H6)=0,"",SUM('J CAS'!H6,'J CAPS'!H6))</f>
        <v/>
      </c>
      <c r="I6" s="230">
        <v>1</v>
      </c>
    </row>
    <row r="7" spans="1:15" ht="13.5" thickBot="1" x14ac:dyDescent="0.25">
      <c r="A7" s="302" t="s">
        <v>489</v>
      </c>
      <c r="B7" s="277" t="s">
        <v>777</v>
      </c>
      <c r="C7" s="229" t="str">
        <f>IF(SUM('J CAS'!C7,'J CAPS'!C7)=0,"",SUM('J CAS'!C7,'J CAPS'!C7))</f>
        <v/>
      </c>
      <c r="D7" s="359" t="str">
        <f t="shared" ref="D7:D44" si="0">IF(C7="","",C7/C$45)</f>
        <v/>
      </c>
      <c r="E7" s="229" t="str">
        <f>IF(SUM('J CAS'!E7,'J CAPS'!E7)=0,"",SUM('J CAS'!E7,'J CAPS'!E7))</f>
        <v/>
      </c>
      <c r="F7" s="359" t="str">
        <f t="shared" ref="F7:F44" si="1">IF(E7="","",E7/E$45)</f>
        <v/>
      </c>
      <c r="G7" s="229">
        <f>IF(SUM('J CAS'!G7,'J CAPS'!G7)=0,"",SUM('J CAS'!G7,'J CAPS'!G7))</f>
        <v>5</v>
      </c>
      <c r="H7" s="359">
        <f t="shared" ref="H7:H44" si="2">IF(G7="","",G7/G$45)</f>
        <v>8.8028169014084511E-3</v>
      </c>
      <c r="I7" s="232">
        <v>3</v>
      </c>
    </row>
    <row r="8" spans="1:15" ht="13.5" thickBot="1" x14ac:dyDescent="0.25">
      <c r="A8" s="302" t="s">
        <v>489</v>
      </c>
      <c r="B8" s="231" t="s">
        <v>492</v>
      </c>
      <c r="C8" s="229" t="str">
        <f>IF(SUM('J CAS'!C8,'J CAPS'!C8)=0,"",SUM('J CAS'!C8,'J CAPS'!C8))</f>
        <v/>
      </c>
      <c r="D8" s="359" t="str">
        <f t="shared" si="0"/>
        <v/>
      </c>
      <c r="E8" s="229" t="str">
        <f>IF(SUM('J CAS'!E8,'J CAPS'!E8)=0,"",SUM('J CAS'!E8,'J CAPS'!E8))</f>
        <v/>
      </c>
      <c r="F8" s="359" t="str">
        <f t="shared" si="1"/>
        <v/>
      </c>
      <c r="G8" s="229" t="str">
        <f>IF(SUM('J CAS'!G8,'J CAPS'!G8)=0,"",SUM('J CAS'!G8,'J CAPS'!G8))</f>
        <v/>
      </c>
      <c r="H8" s="359" t="str">
        <f t="shared" si="2"/>
        <v/>
      </c>
      <c r="I8" s="232">
        <v>4</v>
      </c>
    </row>
    <row r="9" spans="1:15" ht="13.5" thickBot="1" x14ac:dyDescent="0.25">
      <c r="A9" s="302" t="s">
        <v>489</v>
      </c>
      <c r="B9" s="277" t="s">
        <v>778</v>
      </c>
      <c r="C9" s="229" t="str">
        <f>IF(SUM('J CAS'!C9,'J CAPS'!C9)=0,"",SUM('J CAS'!C9,'J CAPS'!C9))</f>
        <v/>
      </c>
      <c r="D9" s="359" t="str">
        <f t="shared" si="0"/>
        <v/>
      </c>
      <c r="E9" s="229" t="str">
        <f>IF(SUM('J CAS'!E9,'J CAPS'!E9)=0,"",SUM('J CAS'!E9,'J CAPS'!E9))</f>
        <v/>
      </c>
      <c r="F9" s="359" t="str">
        <f t="shared" si="1"/>
        <v/>
      </c>
      <c r="G9" s="229" t="str">
        <f>IF(SUM('J CAS'!G9,'J CAPS'!G9)=0,"",SUM('J CAS'!G9,'J CAPS'!G9))</f>
        <v/>
      </c>
      <c r="H9" s="359" t="str">
        <f t="shared" si="2"/>
        <v/>
      </c>
      <c r="I9" s="272">
        <v>5</v>
      </c>
    </row>
    <row r="10" spans="1:15" ht="13.5" thickBot="1" x14ac:dyDescent="0.25">
      <c r="A10" s="302" t="s">
        <v>489</v>
      </c>
      <c r="B10" s="252" t="s">
        <v>611</v>
      </c>
      <c r="C10" s="229" t="str">
        <f>IF(SUM('J CAS'!C10,'J CAPS'!C10)=0,"",SUM('J CAS'!C10,'J CAPS'!C10))</f>
        <v/>
      </c>
      <c r="D10" s="359" t="str">
        <f t="shared" si="0"/>
        <v/>
      </c>
      <c r="E10" s="229" t="str">
        <f>IF(SUM('J CAS'!E10,'J CAPS'!E10)=0,"",SUM('J CAS'!E10,'J CAPS'!E10))</f>
        <v/>
      </c>
      <c r="F10" s="359" t="str">
        <f t="shared" si="1"/>
        <v/>
      </c>
      <c r="G10" s="229">
        <f>IF(SUM('J CAS'!G10,'J CAPS'!G10)=0,"",SUM('J CAS'!G10,'J CAPS'!G10))</f>
        <v>21</v>
      </c>
      <c r="H10" s="359">
        <f t="shared" si="2"/>
        <v>3.6971830985915492E-2</v>
      </c>
      <c r="I10" s="272">
        <v>9</v>
      </c>
    </row>
    <row r="11" spans="1:15" ht="13.5" thickBot="1" x14ac:dyDescent="0.25">
      <c r="A11" s="302" t="s">
        <v>489</v>
      </c>
      <c r="B11" s="252" t="s">
        <v>558</v>
      </c>
      <c r="C11" s="229" t="str">
        <f>IF(SUM('J CAS'!C11,'J CAPS'!C11)=0,"",SUM('J CAS'!C11,'J CAPS'!C11))</f>
        <v/>
      </c>
      <c r="D11" s="359" t="str">
        <f t="shared" si="0"/>
        <v/>
      </c>
      <c r="E11" s="229" t="str">
        <f>IF(SUM('J CAS'!E11,'J CAPS'!E11)=0,"",SUM('J CAS'!E11,'J CAPS'!E11))</f>
        <v/>
      </c>
      <c r="F11" s="359" t="str">
        <f t="shared" si="1"/>
        <v/>
      </c>
      <c r="G11" s="229" t="str">
        <f>IF(SUM('J CAS'!G11,'J CAPS'!G11)=0,"",SUM('J CAS'!G11,'J CAPS'!G11))</f>
        <v/>
      </c>
      <c r="H11" s="359" t="str">
        <f t="shared" si="2"/>
        <v/>
      </c>
      <c r="I11" s="272">
        <v>10</v>
      </c>
    </row>
    <row r="12" spans="1:15" ht="13.5" thickBot="1" x14ac:dyDescent="0.25">
      <c r="A12" s="302" t="s">
        <v>489</v>
      </c>
      <c r="B12" s="252" t="s">
        <v>495</v>
      </c>
      <c r="C12" s="229" t="str">
        <f>IF(SUM('J CAS'!C12,'J CAPS'!C12)=0,"",SUM('J CAS'!C12,'J CAPS'!C12))</f>
        <v/>
      </c>
      <c r="D12" s="359" t="str">
        <f t="shared" si="0"/>
        <v/>
      </c>
      <c r="E12" s="229" t="str">
        <f>IF(SUM('J CAS'!E12,'J CAPS'!E12)=0,"",SUM('J CAS'!E12,'J CAPS'!E12))</f>
        <v/>
      </c>
      <c r="F12" s="359" t="str">
        <f t="shared" si="1"/>
        <v/>
      </c>
      <c r="G12" s="229">
        <f>IF(SUM('J CAS'!G12,'J CAPS'!G12)=0,"",SUM('J CAS'!G12,'J CAPS'!G12))</f>
        <v>9</v>
      </c>
      <c r="H12" s="359">
        <f t="shared" si="2"/>
        <v>1.5845070422535211E-2</v>
      </c>
      <c r="I12" s="272">
        <v>11</v>
      </c>
    </row>
    <row r="13" spans="1:15" ht="13.5" thickBot="1" x14ac:dyDescent="0.25">
      <c r="A13" s="302" t="s">
        <v>489</v>
      </c>
      <c r="B13" s="252" t="s">
        <v>559</v>
      </c>
      <c r="C13" s="229" t="str">
        <f>IF(SUM('J CAS'!C13,'J CAPS'!C13)=0,"",SUM('J CAS'!C13,'J CAPS'!C13))</f>
        <v/>
      </c>
      <c r="D13" s="359" t="str">
        <f t="shared" si="0"/>
        <v/>
      </c>
      <c r="E13" s="229" t="str">
        <f>IF(SUM('J CAS'!E13,'J CAPS'!E13)=0,"",SUM('J CAS'!E13,'J CAPS'!E13))</f>
        <v/>
      </c>
      <c r="F13" s="359" t="str">
        <f t="shared" si="1"/>
        <v/>
      </c>
      <c r="G13" s="229" t="str">
        <f>IF(SUM('J CAS'!G13,'J CAPS'!G13)=0,"",SUM('J CAS'!G13,'J CAPS'!G13))</f>
        <v/>
      </c>
      <c r="H13" s="359" t="str">
        <f t="shared" si="2"/>
        <v/>
      </c>
      <c r="I13" s="272">
        <v>12</v>
      </c>
    </row>
    <row r="14" spans="1:15" ht="13.5" thickBot="1" x14ac:dyDescent="0.25">
      <c r="A14" s="302" t="s">
        <v>489</v>
      </c>
      <c r="B14" s="252" t="s">
        <v>496</v>
      </c>
      <c r="C14" s="229" t="str">
        <f>IF(SUM('J CAS'!C14,'J CAPS'!C14)=0,"",SUM('J CAS'!C14,'J CAPS'!C14))</f>
        <v/>
      </c>
      <c r="D14" s="359" t="str">
        <f t="shared" si="0"/>
        <v/>
      </c>
      <c r="E14" s="229" t="str">
        <f>IF(SUM('J CAS'!E14,'J CAPS'!E14)=0,"",SUM('J CAS'!E14,'J CAPS'!E14))</f>
        <v/>
      </c>
      <c r="F14" s="359" t="str">
        <f t="shared" si="1"/>
        <v/>
      </c>
      <c r="G14" s="229">
        <f>IF(SUM('J CAS'!G14,'J CAPS'!G14)=0,"",SUM('J CAS'!G14,'J CAPS'!G14))</f>
        <v>56</v>
      </c>
      <c r="H14" s="359">
        <f t="shared" si="2"/>
        <v>9.8591549295774641E-2</v>
      </c>
      <c r="I14" s="272">
        <v>13</v>
      </c>
    </row>
    <row r="15" spans="1:15" ht="13.5" thickBot="1" x14ac:dyDescent="0.25">
      <c r="A15" s="302" t="s">
        <v>489</v>
      </c>
      <c r="B15" s="252" t="s">
        <v>560</v>
      </c>
      <c r="C15" s="229" t="str">
        <f>IF(SUM('J CAS'!C15,'J CAPS'!C15)=0,"",SUM('J CAS'!C15,'J CAPS'!C15))</f>
        <v/>
      </c>
      <c r="D15" s="359" t="str">
        <f t="shared" si="0"/>
        <v/>
      </c>
      <c r="E15" s="229" t="str">
        <f>IF(SUM('J CAS'!E15,'J CAPS'!E15)=0,"",SUM('J CAS'!E15,'J CAPS'!E15))</f>
        <v/>
      </c>
      <c r="F15" s="359" t="str">
        <f t="shared" si="1"/>
        <v/>
      </c>
      <c r="G15" s="229">
        <f>IF(SUM('J CAS'!G15,'J CAPS'!G15)=0,"",SUM('J CAS'!G15,'J CAPS'!G15))</f>
        <v>15</v>
      </c>
      <c r="H15" s="359">
        <f t="shared" si="2"/>
        <v>2.6408450704225352E-2</v>
      </c>
      <c r="I15" s="272">
        <v>14</v>
      </c>
    </row>
    <row r="16" spans="1:15" ht="13.5" thickBot="1" x14ac:dyDescent="0.25">
      <c r="A16" s="302" t="s">
        <v>489</v>
      </c>
      <c r="B16" s="252" t="s">
        <v>561</v>
      </c>
      <c r="C16" s="229" t="str">
        <f>IF(SUM('J CAS'!C16,'J CAPS'!C16)=0,"",SUM('J CAS'!C16,'J CAPS'!C16))</f>
        <v/>
      </c>
      <c r="D16" s="359" t="str">
        <f t="shared" si="0"/>
        <v/>
      </c>
      <c r="E16" s="229" t="str">
        <f>IF(SUM('J CAS'!E16,'J CAPS'!E16)=0,"",SUM('J CAS'!E16,'J CAPS'!E16))</f>
        <v/>
      </c>
      <c r="F16" s="359" t="str">
        <f t="shared" si="1"/>
        <v/>
      </c>
      <c r="G16" s="229" t="str">
        <f>IF(SUM('J CAS'!G16,'J CAPS'!G16)=0,"",SUM('J CAS'!G16,'J CAPS'!G16))</f>
        <v/>
      </c>
      <c r="H16" s="359" t="str">
        <f t="shared" si="2"/>
        <v/>
      </c>
      <c r="I16" s="272">
        <v>15</v>
      </c>
    </row>
    <row r="17" spans="1:9" ht="13.5" thickBot="1" x14ac:dyDescent="0.25">
      <c r="A17" s="302" t="s">
        <v>489</v>
      </c>
      <c r="B17" s="277" t="s">
        <v>779</v>
      </c>
      <c r="C17" s="229" t="str">
        <f>IF(SUM('J CAS'!C17,'J CAPS'!C17)=0,"",SUM('J CAS'!C17,'J CAPS'!C17))</f>
        <v/>
      </c>
      <c r="D17" s="359" t="str">
        <f t="shared" si="0"/>
        <v/>
      </c>
      <c r="E17" s="229" t="str">
        <f>IF(SUM('J CAS'!E17,'J CAPS'!E17)=0,"",SUM('J CAS'!E17,'J CAPS'!E17))</f>
        <v/>
      </c>
      <c r="F17" s="359" t="str">
        <f t="shared" si="1"/>
        <v/>
      </c>
      <c r="G17" s="229">
        <f>IF(SUM('J CAS'!G17,'J CAPS'!G17)=0,"",SUM('J CAS'!G17,'J CAPS'!G17))</f>
        <v>1</v>
      </c>
      <c r="H17" s="359">
        <f t="shared" si="2"/>
        <v>1.7605633802816902E-3</v>
      </c>
      <c r="I17" s="272">
        <v>16</v>
      </c>
    </row>
    <row r="18" spans="1:9" ht="13.5" thickBot="1" x14ac:dyDescent="0.25">
      <c r="A18" s="302" t="s">
        <v>489</v>
      </c>
      <c r="B18" s="252" t="s">
        <v>562</v>
      </c>
      <c r="C18" s="229" t="str">
        <f>IF(SUM('J CAS'!C18,'J CAPS'!C18)=0,"",SUM('J CAS'!C18,'J CAPS'!C18))</f>
        <v/>
      </c>
      <c r="D18" s="359" t="str">
        <f t="shared" si="0"/>
        <v/>
      </c>
      <c r="E18" s="229" t="str">
        <f>IF(SUM('J CAS'!E18,'J CAPS'!E18)=0,"",SUM('J CAS'!E18,'J CAPS'!E18))</f>
        <v/>
      </c>
      <c r="F18" s="359" t="str">
        <f t="shared" si="1"/>
        <v/>
      </c>
      <c r="G18" s="229" t="str">
        <f>IF(SUM('J CAS'!G18,'J CAPS'!G18)=0,"",SUM('J CAS'!G18,'J CAPS'!G18))</f>
        <v/>
      </c>
      <c r="H18" s="359" t="str">
        <f t="shared" si="2"/>
        <v/>
      </c>
      <c r="I18" s="272">
        <v>19</v>
      </c>
    </row>
    <row r="19" spans="1:9" ht="13.5" thickBot="1" x14ac:dyDescent="0.25">
      <c r="A19" s="302" t="s">
        <v>489</v>
      </c>
      <c r="B19" s="252" t="s">
        <v>732</v>
      </c>
      <c r="C19" s="229" t="str">
        <f>IF(SUM('J CAS'!C19,'J CAPS'!C19)=0,"",SUM('J CAS'!C19,'J CAPS'!C19))</f>
        <v/>
      </c>
      <c r="D19" s="359" t="str">
        <f t="shared" si="0"/>
        <v/>
      </c>
      <c r="E19" s="229" t="str">
        <f>IF(SUM('J CAS'!E19,'J CAPS'!E19)=0,"",SUM('J CAS'!E19,'J CAPS'!E19))</f>
        <v/>
      </c>
      <c r="F19" s="359" t="str">
        <f t="shared" si="1"/>
        <v/>
      </c>
      <c r="G19" s="229" t="str">
        <f>IF(SUM('J CAS'!G19,'J CAPS'!G19)=0,"",SUM('J CAS'!G19,'J CAPS'!G19))</f>
        <v/>
      </c>
      <c r="H19" s="359" t="str">
        <f t="shared" si="2"/>
        <v/>
      </c>
      <c r="I19" s="272">
        <v>22</v>
      </c>
    </row>
    <row r="20" spans="1:9" ht="13.5" thickBot="1" x14ac:dyDescent="0.25">
      <c r="A20" s="302" t="s">
        <v>489</v>
      </c>
      <c r="B20" s="252" t="s">
        <v>743</v>
      </c>
      <c r="C20" s="229" t="str">
        <f>IF(SUM('J CAS'!C20,'J CAPS'!C20)=0,"",SUM('J CAS'!C20,'J CAPS'!C20))</f>
        <v/>
      </c>
      <c r="D20" s="359" t="str">
        <f t="shared" si="0"/>
        <v/>
      </c>
      <c r="E20" s="229" t="str">
        <f>IF(SUM('J CAS'!E20,'J CAPS'!E20)=0,"",SUM('J CAS'!E20,'J CAPS'!E20))</f>
        <v/>
      </c>
      <c r="F20" s="359" t="str">
        <f t="shared" si="1"/>
        <v/>
      </c>
      <c r="G20" s="229" t="str">
        <f>IF(SUM('J CAS'!G20,'J CAPS'!G20)=0,"",SUM('J CAS'!G20,'J CAPS'!G20))</f>
        <v/>
      </c>
      <c r="H20" s="359" t="str">
        <f t="shared" si="2"/>
        <v/>
      </c>
      <c r="I20" s="272">
        <v>23</v>
      </c>
    </row>
    <row r="21" spans="1:9" ht="13.5" thickBot="1" x14ac:dyDescent="0.25">
      <c r="A21" s="302" t="s">
        <v>489</v>
      </c>
      <c r="B21" s="252" t="s">
        <v>733</v>
      </c>
      <c r="C21" s="229" t="str">
        <f>IF(SUM('J CAS'!C21,'J CAPS'!C21)=0,"",SUM('J CAS'!C21,'J CAPS'!C21))</f>
        <v/>
      </c>
      <c r="D21" s="359" t="str">
        <f t="shared" si="0"/>
        <v/>
      </c>
      <c r="E21" s="229">
        <f>IF(SUM('J CAS'!E21,'J CAPS'!E21)=0,"",SUM('J CAS'!E21,'J CAPS'!E21))</f>
        <v>33</v>
      </c>
      <c r="F21" s="359">
        <f t="shared" si="1"/>
        <v>0.97058823529411764</v>
      </c>
      <c r="G21" s="229" t="str">
        <f>IF(SUM('J CAS'!G21,'J CAPS'!G21)=0,"",SUM('J CAS'!G21,'J CAPS'!G21))</f>
        <v/>
      </c>
      <c r="H21" s="359" t="str">
        <f t="shared" si="2"/>
        <v/>
      </c>
      <c r="I21" s="272">
        <v>24</v>
      </c>
    </row>
    <row r="22" spans="1:9" ht="13.5" thickBot="1" x14ac:dyDescent="0.25">
      <c r="A22" s="302" t="s">
        <v>489</v>
      </c>
      <c r="B22" s="252" t="s">
        <v>734</v>
      </c>
      <c r="C22" s="229" t="str">
        <f>IF(SUM('J CAS'!C22,'J CAPS'!C22)=0,"",SUM('J CAS'!C22,'J CAPS'!C22))</f>
        <v/>
      </c>
      <c r="D22" s="359" t="str">
        <f t="shared" si="0"/>
        <v/>
      </c>
      <c r="E22" s="229" t="str">
        <f>IF(SUM('J CAS'!E22,'J CAPS'!E22)=0,"",SUM('J CAS'!E22,'J CAPS'!E22))</f>
        <v/>
      </c>
      <c r="F22" s="359" t="str">
        <f t="shared" si="1"/>
        <v/>
      </c>
      <c r="G22" s="229" t="str">
        <f>IF(SUM('J CAS'!G22,'J CAPS'!G22)=0,"",SUM('J CAS'!G22,'J CAPS'!G22))</f>
        <v/>
      </c>
      <c r="H22" s="359" t="str">
        <f t="shared" si="2"/>
        <v/>
      </c>
      <c r="I22" s="272">
        <v>25</v>
      </c>
    </row>
    <row r="23" spans="1:9" ht="13.5" thickBot="1" x14ac:dyDescent="0.25">
      <c r="A23" s="302" t="s">
        <v>489</v>
      </c>
      <c r="B23" s="252" t="s">
        <v>493</v>
      </c>
      <c r="C23" s="229" t="str">
        <f>IF(SUM('J CAS'!C23,'J CAPS'!C23)=0,"",SUM('J CAS'!C23,'J CAPS'!C23))</f>
        <v/>
      </c>
      <c r="D23" s="359" t="str">
        <f t="shared" si="0"/>
        <v/>
      </c>
      <c r="E23" s="229" t="str">
        <f>IF(SUM('J CAS'!E23,'J CAPS'!E23)=0,"",SUM('J CAS'!E23,'J CAPS'!E23))</f>
        <v/>
      </c>
      <c r="F23" s="359" t="str">
        <f t="shared" si="1"/>
        <v/>
      </c>
      <c r="G23" s="229">
        <f>IF(SUM('J CAS'!G23,'J CAPS'!G23)=0,"",SUM('J CAS'!G23,'J CAPS'!G23))</f>
        <v>51</v>
      </c>
      <c r="H23" s="359">
        <f t="shared" si="2"/>
        <v>8.9788732394366202E-2</v>
      </c>
      <c r="I23" s="272">
        <v>26</v>
      </c>
    </row>
    <row r="24" spans="1:9" ht="13.5" thickBot="1" x14ac:dyDescent="0.25">
      <c r="A24" s="302" t="s">
        <v>489</v>
      </c>
      <c r="B24" s="252" t="s">
        <v>119</v>
      </c>
      <c r="C24" s="229" t="str">
        <f>IF(SUM('J CAS'!C24,'J CAPS'!C24)=0,"",SUM('J CAS'!C24,'J CAPS'!C24))</f>
        <v/>
      </c>
      <c r="D24" s="359" t="str">
        <f t="shared" si="0"/>
        <v/>
      </c>
      <c r="E24" s="229" t="str">
        <f>IF(SUM('J CAS'!E24,'J CAPS'!E24)=0,"",SUM('J CAS'!E24,'J CAPS'!E24))</f>
        <v/>
      </c>
      <c r="F24" s="359" t="str">
        <f t="shared" si="1"/>
        <v/>
      </c>
      <c r="G24" s="229">
        <f>IF(SUM('J CAS'!G24,'J CAPS'!G24)=0,"",SUM('J CAS'!G24,'J CAPS'!G24))</f>
        <v>2</v>
      </c>
      <c r="H24" s="359">
        <f t="shared" si="2"/>
        <v>3.5211267605633804E-3</v>
      </c>
      <c r="I24" s="272">
        <v>27</v>
      </c>
    </row>
    <row r="25" spans="1:9" ht="13.5" thickBot="1" x14ac:dyDescent="0.25">
      <c r="A25" s="302" t="s">
        <v>489</v>
      </c>
      <c r="B25" s="252" t="s">
        <v>120</v>
      </c>
      <c r="C25" s="229" t="str">
        <f>IF(SUM('J CAS'!C25,'J CAPS'!C25)=0,"",SUM('J CAS'!C25,'J CAPS'!C25))</f>
        <v/>
      </c>
      <c r="D25" s="359" t="str">
        <f t="shared" si="0"/>
        <v/>
      </c>
      <c r="E25" s="229" t="str">
        <f>IF(SUM('J CAS'!E25,'J CAPS'!E25)=0,"",SUM('J CAS'!E25,'J CAPS'!E25))</f>
        <v/>
      </c>
      <c r="F25" s="359" t="str">
        <f t="shared" si="1"/>
        <v/>
      </c>
      <c r="G25" s="229" t="str">
        <f>IF(SUM('J CAS'!G25,'J CAPS'!G25)=0,"",SUM('J CAS'!G25,'J CAPS'!G25))</f>
        <v/>
      </c>
      <c r="H25" s="359" t="str">
        <f t="shared" si="2"/>
        <v/>
      </c>
      <c r="I25" s="272" t="s">
        <v>121</v>
      </c>
    </row>
    <row r="26" spans="1:9" ht="13.5" thickBot="1" x14ac:dyDescent="0.25">
      <c r="A26" s="302" t="s">
        <v>489</v>
      </c>
      <c r="B26" s="252" t="s">
        <v>497</v>
      </c>
      <c r="C26" s="229" t="str">
        <f>IF(SUM('J CAS'!C26,'J CAPS'!C26)=0,"",SUM('J CAS'!C26,'J CAPS'!C26))</f>
        <v/>
      </c>
      <c r="D26" s="359" t="str">
        <f t="shared" si="0"/>
        <v/>
      </c>
      <c r="E26" s="229" t="str">
        <f>IF(SUM('J CAS'!E26,'J CAPS'!E26)=0,"",SUM('J CAS'!E26,'J CAPS'!E26))</f>
        <v/>
      </c>
      <c r="F26" s="359" t="str">
        <f t="shared" si="1"/>
        <v/>
      </c>
      <c r="G26" s="229">
        <f>IF(SUM('J CAS'!G26,'J CAPS'!G26)=0,"",SUM('J CAS'!G26,'J CAPS'!G26))</f>
        <v>10</v>
      </c>
      <c r="H26" s="359">
        <f t="shared" si="2"/>
        <v>1.7605633802816902E-2</v>
      </c>
      <c r="I26" s="272">
        <v>30</v>
      </c>
    </row>
    <row r="27" spans="1:9" ht="13.5" thickBot="1" x14ac:dyDescent="0.25">
      <c r="A27" s="302" t="s">
        <v>489</v>
      </c>
      <c r="B27" s="252" t="s">
        <v>302</v>
      </c>
      <c r="C27" s="229" t="str">
        <f>IF(SUM('J CAS'!C27,'J CAPS'!C27)=0,"",SUM('J CAS'!C27,'J CAPS'!C27))</f>
        <v/>
      </c>
      <c r="D27" s="359" t="str">
        <f t="shared" si="0"/>
        <v/>
      </c>
      <c r="E27" s="229" t="str">
        <f>IF(SUM('J CAS'!E27,'J CAPS'!E27)=0,"",SUM('J CAS'!E27,'J CAPS'!E27))</f>
        <v/>
      </c>
      <c r="F27" s="359" t="str">
        <f t="shared" si="1"/>
        <v/>
      </c>
      <c r="G27" s="229">
        <f>IF(SUM('J CAS'!G27,'J CAPS'!G27)=0,"",SUM('J CAS'!G27,'J CAPS'!G27))</f>
        <v>37</v>
      </c>
      <c r="H27" s="359">
        <f t="shared" si="2"/>
        <v>6.5140845070422532E-2</v>
      </c>
      <c r="I27" s="272">
        <v>31</v>
      </c>
    </row>
    <row r="28" spans="1:9" ht="13.5" thickBot="1" x14ac:dyDescent="0.25">
      <c r="A28" s="302" t="s">
        <v>489</v>
      </c>
      <c r="B28" s="252" t="s">
        <v>563</v>
      </c>
      <c r="C28" s="229" t="str">
        <f>IF(SUM('J CAS'!C28,'J CAPS'!C28)=0,"",SUM('J CAS'!C28,'J CAPS'!C28))</f>
        <v/>
      </c>
      <c r="D28" s="359" t="str">
        <f t="shared" si="0"/>
        <v/>
      </c>
      <c r="E28" s="229" t="str">
        <f>IF(SUM('J CAS'!E28,'J CAPS'!E28)=0,"",SUM('J CAS'!E28,'J CAPS'!E28))</f>
        <v/>
      </c>
      <c r="F28" s="359" t="str">
        <f t="shared" si="1"/>
        <v/>
      </c>
      <c r="G28" s="229">
        <f>IF(SUM('J CAS'!G28,'J CAPS'!G28)=0,"",SUM('J CAS'!G28,'J CAPS'!G28))</f>
        <v>4</v>
      </c>
      <c r="H28" s="359">
        <f t="shared" si="2"/>
        <v>7.0422535211267607E-3</v>
      </c>
      <c r="I28" s="272">
        <v>38</v>
      </c>
    </row>
    <row r="29" spans="1:9" ht="13.5" thickBot="1" x14ac:dyDescent="0.25">
      <c r="A29" s="302" t="s">
        <v>489</v>
      </c>
      <c r="B29" s="252" t="s">
        <v>564</v>
      </c>
      <c r="C29" s="229" t="str">
        <f>IF(SUM('J CAS'!C29,'J CAPS'!C29)=0,"",SUM('J CAS'!C29,'J CAPS'!C29))</f>
        <v/>
      </c>
      <c r="D29" s="359" t="str">
        <f t="shared" si="0"/>
        <v/>
      </c>
      <c r="E29" s="229" t="str">
        <f>IF(SUM('J CAS'!E29,'J CAPS'!E29)=0,"",SUM('J CAS'!E29,'J CAPS'!E29))</f>
        <v/>
      </c>
      <c r="F29" s="359" t="str">
        <f t="shared" si="1"/>
        <v/>
      </c>
      <c r="G29" s="229">
        <f>IF(SUM('J CAS'!G29,'J CAPS'!G29)=0,"",SUM('J CAS'!G29,'J CAPS'!G29))</f>
        <v>24</v>
      </c>
      <c r="H29" s="359">
        <f t="shared" si="2"/>
        <v>4.2253521126760563E-2</v>
      </c>
      <c r="I29" s="272">
        <v>39</v>
      </c>
    </row>
    <row r="30" spans="1:9" ht="13.5" thickBot="1" x14ac:dyDescent="0.25">
      <c r="A30" s="302" t="s">
        <v>489</v>
      </c>
      <c r="B30" s="252" t="s">
        <v>303</v>
      </c>
      <c r="C30" s="229" t="str">
        <f>IF(SUM('J CAS'!C30,'J CAPS'!C30)=0,"",SUM('J CAS'!C30,'J CAPS'!C30))</f>
        <v/>
      </c>
      <c r="D30" s="359" t="str">
        <f t="shared" si="0"/>
        <v/>
      </c>
      <c r="E30" s="229" t="str">
        <f>IF(SUM('J CAS'!E30,'J CAPS'!E30)=0,"",SUM('J CAS'!E30,'J CAPS'!E30))</f>
        <v/>
      </c>
      <c r="F30" s="359" t="str">
        <f t="shared" si="1"/>
        <v/>
      </c>
      <c r="G30" s="229">
        <f>IF(SUM('J CAS'!G30,'J CAPS'!G30)=0,"",SUM('J CAS'!G30,'J CAPS'!G30))</f>
        <v>26</v>
      </c>
      <c r="H30" s="359">
        <f t="shared" si="2"/>
        <v>4.5774647887323945E-2</v>
      </c>
      <c r="I30" s="272">
        <v>40</v>
      </c>
    </row>
    <row r="31" spans="1:9" ht="13.5" thickBot="1" x14ac:dyDescent="0.25">
      <c r="A31" s="302" t="s">
        <v>489</v>
      </c>
      <c r="B31" s="252" t="s">
        <v>565</v>
      </c>
      <c r="C31" s="229" t="str">
        <f>IF(SUM('J CAS'!C31,'J CAPS'!C31)=0,"",SUM('J CAS'!C31,'J CAPS'!C31))</f>
        <v/>
      </c>
      <c r="D31" s="359" t="str">
        <f t="shared" si="0"/>
        <v/>
      </c>
      <c r="E31" s="229" t="str">
        <f>IF(SUM('J CAS'!E31,'J CAPS'!E31)=0,"",SUM('J CAS'!E31,'J CAPS'!E31))</f>
        <v/>
      </c>
      <c r="F31" s="359" t="str">
        <f t="shared" si="1"/>
        <v/>
      </c>
      <c r="G31" s="229" t="str">
        <f>IF(SUM('J CAS'!G31,'J CAPS'!G31)=0,"",SUM('J CAS'!G31,'J CAPS'!G31))</f>
        <v/>
      </c>
      <c r="H31" s="359" t="str">
        <f t="shared" si="2"/>
        <v/>
      </c>
      <c r="I31" s="272">
        <v>41</v>
      </c>
    </row>
    <row r="32" spans="1:9" ht="13.5" thickBot="1" x14ac:dyDescent="0.25">
      <c r="A32" s="302" t="s">
        <v>489</v>
      </c>
      <c r="B32" s="252" t="s">
        <v>304</v>
      </c>
      <c r="C32" s="229" t="str">
        <f>IF(SUM('J CAS'!C32,'J CAPS'!C32)=0,"",SUM('J CAS'!C32,'J CAPS'!C32))</f>
        <v/>
      </c>
      <c r="D32" s="359" t="str">
        <f t="shared" si="0"/>
        <v/>
      </c>
      <c r="E32" s="229" t="str">
        <f>IF(SUM('J CAS'!E32,'J CAPS'!E32)=0,"",SUM('J CAS'!E32,'J CAPS'!E32))</f>
        <v/>
      </c>
      <c r="F32" s="359" t="str">
        <f t="shared" si="1"/>
        <v/>
      </c>
      <c r="G32" s="229">
        <f>IF(SUM('J CAS'!G32,'J CAPS'!G32)=0,"",SUM('J CAS'!G32,'J CAPS'!G32))</f>
        <v>36</v>
      </c>
      <c r="H32" s="359">
        <f t="shared" si="2"/>
        <v>6.3380281690140844E-2</v>
      </c>
      <c r="I32" s="272">
        <v>42</v>
      </c>
    </row>
    <row r="33" spans="1:9" ht="26.25" thickBot="1" x14ac:dyDescent="0.25">
      <c r="A33" s="302" t="s">
        <v>489</v>
      </c>
      <c r="B33" s="252" t="s">
        <v>122</v>
      </c>
      <c r="C33" s="229" t="str">
        <f>IF(SUM('J CAS'!C33,'J CAPS'!C33)=0,"",SUM('J CAS'!C33,'J CAPS'!C33))</f>
        <v/>
      </c>
      <c r="D33" s="359" t="str">
        <f t="shared" si="0"/>
        <v/>
      </c>
      <c r="E33" s="229" t="str">
        <f>IF(SUM('J CAS'!E33,'J CAPS'!E33)=0,"",SUM('J CAS'!E33,'J CAPS'!E33))</f>
        <v/>
      </c>
      <c r="F33" s="359" t="str">
        <f t="shared" si="1"/>
        <v/>
      </c>
      <c r="G33" s="229" t="str">
        <f>IF(SUM('J CAS'!G33,'J CAPS'!G33)=0,"",SUM('J CAS'!G33,'J CAPS'!G33))</f>
        <v/>
      </c>
      <c r="H33" s="359" t="str">
        <f t="shared" si="2"/>
        <v/>
      </c>
      <c r="I33" s="272">
        <v>43</v>
      </c>
    </row>
    <row r="34" spans="1:9" ht="13.5" thickBot="1" x14ac:dyDescent="0.25">
      <c r="A34" s="302" t="s">
        <v>489</v>
      </c>
      <c r="B34" s="252" t="s">
        <v>566</v>
      </c>
      <c r="C34" s="229" t="str">
        <f>IF(SUM('J CAS'!C34,'J CAPS'!C34)=0,"",SUM('J CAS'!C34,'J CAPS'!C34))</f>
        <v/>
      </c>
      <c r="D34" s="359" t="str">
        <f t="shared" si="0"/>
        <v/>
      </c>
      <c r="E34" s="229" t="str">
        <f>IF(SUM('J CAS'!E34,'J CAPS'!E34)=0,"",SUM('J CAS'!E34,'J CAPS'!E34))</f>
        <v/>
      </c>
      <c r="F34" s="359" t="str">
        <f t="shared" si="1"/>
        <v/>
      </c>
      <c r="G34" s="229">
        <f>IF(SUM('J CAS'!G34,'J CAPS'!G34)=0,"",SUM('J CAS'!G34,'J CAPS'!G34))</f>
        <v>17</v>
      </c>
      <c r="H34" s="359">
        <f t="shared" si="2"/>
        <v>2.9929577464788731E-2</v>
      </c>
      <c r="I34" s="272">
        <v>44</v>
      </c>
    </row>
    <row r="35" spans="1:9" ht="13.5" thickBot="1" x14ac:dyDescent="0.25">
      <c r="A35" s="302" t="s">
        <v>489</v>
      </c>
      <c r="B35" s="252" t="s">
        <v>567</v>
      </c>
      <c r="C35" s="229" t="str">
        <f>IF(SUM('J CAS'!C35,'J CAPS'!C35)=0,"",SUM('J CAS'!C35,'J CAPS'!C35))</f>
        <v/>
      </c>
      <c r="D35" s="359" t="str">
        <f t="shared" si="0"/>
        <v/>
      </c>
      <c r="E35" s="229" t="str">
        <f>IF(SUM('J CAS'!E35,'J CAPS'!E35)=0,"",SUM('J CAS'!E35,'J CAPS'!E35))</f>
        <v/>
      </c>
      <c r="F35" s="359" t="str">
        <f t="shared" si="1"/>
        <v/>
      </c>
      <c r="G35" s="229">
        <f>IF(SUM('J CAS'!G35,'J CAPS'!G35)=0,"",SUM('J CAS'!G35,'J CAPS'!G35))</f>
        <v>11</v>
      </c>
      <c r="H35" s="359">
        <f t="shared" si="2"/>
        <v>1.936619718309859E-2</v>
      </c>
      <c r="I35" s="272">
        <v>45</v>
      </c>
    </row>
    <row r="36" spans="1:9" ht="13.5" thickBot="1" x14ac:dyDescent="0.25">
      <c r="A36" s="302" t="s">
        <v>489</v>
      </c>
      <c r="B36" s="252" t="s">
        <v>568</v>
      </c>
      <c r="C36" s="229" t="str">
        <f>IF(SUM('J CAS'!C36,'J CAPS'!C36)=0,"",SUM('J CAS'!C36,'J CAPS'!C36))</f>
        <v/>
      </c>
      <c r="D36" s="359" t="str">
        <f t="shared" si="0"/>
        <v/>
      </c>
      <c r="E36" s="229" t="str">
        <f>IF(SUM('J CAS'!E36,'J CAPS'!E36)=0,"",SUM('J CAS'!E36,'J CAPS'!E36))</f>
        <v/>
      </c>
      <c r="F36" s="359" t="str">
        <f t="shared" si="1"/>
        <v/>
      </c>
      <c r="G36" s="229" t="str">
        <f>IF(SUM('J CAS'!G36,'J CAPS'!G36)=0,"",SUM('J CAS'!G36,'J CAPS'!G36))</f>
        <v/>
      </c>
      <c r="H36" s="359" t="str">
        <f t="shared" si="2"/>
        <v/>
      </c>
      <c r="I36" s="272">
        <v>46</v>
      </c>
    </row>
    <row r="37" spans="1:9" ht="13.5" thickBot="1" x14ac:dyDescent="0.25">
      <c r="A37" s="302" t="s">
        <v>489</v>
      </c>
      <c r="B37" s="252" t="s">
        <v>569</v>
      </c>
      <c r="C37" s="229" t="str">
        <f>IF(SUM('J CAS'!C37,'J CAPS'!C37)=0,"",SUM('J CAS'!C37,'J CAPS'!C37))</f>
        <v/>
      </c>
      <c r="D37" s="359" t="str">
        <f t="shared" si="0"/>
        <v/>
      </c>
      <c r="E37" s="229" t="str">
        <f>IF(SUM('J CAS'!E37,'J CAPS'!E37)=0,"",SUM('J CAS'!E37,'J CAPS'!E37))</f>
        <v/>
      </c>
      <c r="F37" s="359" t="str">
        <f t="shared" si="1"/>
        <v/>
      </c>
      <c r="G37" s="229" t="str">
        <f>IF(SUM('J CAS'!G37,'J CAPS'!G37)=0,"",SUM('J CAS'!G37,'J CAPS'!G37))</f>
        <v/>
      </c>
      <c r="H37" s="359" t="str">
        <f t="shared" si="2"/>
        <v/>
      </c>
      <c r="I37" s="272">
        <v>47</v>
      </c>
    </row>
    <row r="38" spans="1:9" ht="13.5" thickBot="1" x14ac:dyDescent="0.25">
      <c r="A38" s="302" t="s">
        <v>489</v>
      </c>
      <c r="B38" s="252" t="s">
        <v>570</v>
      </c>
      <c r="C38" s="229" t="str">
        <f>IF(SUM('J CAS'!C38,'J CAPS'!C38)=0,"",SUM('J CAS'!C38,'J CAPS'!C38))</f>
        <v/>
      </c>
      <c r="D38" s="359" t="str">
        <f t="shared" si="0"/>
        <v/>
      </c>
      <c r="E38" s="229" t="str">
        <f>IF(SUM('J CAS'!E38,'J CAPS'!E38)=0,"",SUM('J CAS'!E38,'J CAPS'!E38))</f>
        <v/>
      </c>
      <c r="F38" s="359" t="str">
        <f t="shared" si="1"/>
        <v/>
      </c>
      <c r="G38" s="229" t="str">
        <f>IF(SUM('J CAS'!G38,'J CAPS'!G38)=0,"",SUM('J CAS'!G38,'J CAPS'!G38))</f>
        <v/>
      </c>
      <c r="H38" s="359" t="str">
        <f t="shared" si="2"/>
        <v/>
      </c>
      <c r="I38" s="272">
        <v>48</v>
      </c>
    </row>
    <row r="39" spans="1:9" ht="13.5" thickBot="1" x14ac:dyDescent="0.25">
      <c r="A39" s="302" t="s">
        <v>489</v>
      </c>
      <c r="B39" s="252" t="s">
        <v>571</v>
      </c>
      <c r="C39" s="229" t="str">
        <f>IF(SUM('J CAS'!C39,'J CAPS'!C39)=0,"",SUM('J CAS'!C39,'J CAPS'!C39))</f>
        <v/>
      </c>
      <c r="D39" s="359" t="str">
        <f t="shared" si="0"/>
        <v/>
      </c>
      <c r="E39" s="229" t="str">
        <f>IF(SUM('J CAS'!E39,'J CAPS'!E39)=0,"",SUM('J CAS'!E39,'J CAPS'!E39))</f>
        <v/>
      </c>
      <c r="F39" s="359" t="str">
        <f t="shared" si="1"/>
        <v/>
      </c>
      <c r="G39" s="229" t="str">
        <f>IF(SUM('J CAS'!G39,'J CAPS'!G39)=0,"",SUM('J CAS'!G39,'J CAPS'!G39))</f>
        <v/>
      </c>
      <c r="H39" s="359" t="str">
        <f t="shared" si="2"/>
        <v/>
      </c>
      <c r="I39" s="272">
        <v>49</v>
      </c>
    </row>
    <row r="40" spans="1:9" ht="13.5" thickBot="1" x14ac:dyDescent="0.25">
      <c r="A40" s="302" t="s">
        <v>489</v>
      </c>
      <c r="B40" s="252" t="s">
        <v>305</v>
      </c>
      <c r="C40" s="229" t="str">
        <f>IF(SUM('J CAS'!C40,'J CAPS'!C40)=0,"",SUM('J CAS'!C40,'J CAPS'!C40))</f>
        <v/>
      </c>
      <c r="D40" s="359" t="str">
        <f t="shared" si="0"/>
        <v/>
      </c>
      <c r="E40" s="229" t="str">
        <f>IF(SUM('J CAS'!E40,'J CAPS'!E40)=0,"",SUM('J CAS'!E40,'J CAPS'!E40))</f>
        <v/>
      </c>
      <c r="F40" s="359" t="str">
        <f t="shared" si="1"/>
        <v/>
      </c>
      <c r="G40" s="229">
        <f>IF(SUM('J CAS'!G40,'J CAPS'!G40)=0,"",SUM('J CAS'!G40,'J CAPS'!G40))</f>
        <v>16</v>
      </c>
      <c r="H40" s="359">
        <f t="shared" si="2"/>
        <v>2.8169014084507043E-2</v>
      </c>
      <c r="I40" s="272">
        <v>50</v>
      </c>
    </row>
    <row r="41" spans="1:9" ht="13.5" thickBot="1" x14ac:dyDescent="0.25">
      <c r="A41" s="302" t="s">
        <v>489</v>
      </c>
      <c r="B41" s="252" t="s">
        <v>780</v>
      </c>
      <c r="C41" s="229">
        <f>IF(SUM('J CAS'!C41,'J CAPS'!C41)=0,"",SUM('J CAS'!C41,'J CAPS'!C41))</f>
        <v>15</v>
      </c>
      <c r="D41" s="359">
        <f t="shared" si="0"/>
        <v>1</v>
      </c>
      <c r="E41" s="229" t="str">
        <f>IF(SUM('J CAS'!E41,'J CAPS'!E41)=0,"",SUM('J CAS'!E41,'J CAPS'!E41))</f>
        <v/>
      </c>
      <c r="F41" s="359" t="str">
        <f t="shared" si="1"/>
        <v/>
      </c>
      <c r="G41" s="229">
        <f>IF(SUM('J CAS'!G41,'J CAPS'!G41)=0,"",SUM('J CAS'!G41,'J CAPS'!G41))</f>
        <v>100</v>
      </c>
      <c r="H41" s="359">
        <f t="shared" si="2"/>
        <v>0.176056338028169</v>
      </c>
      <c r="I41" s="272">
        <v>51</v>
      </c>
    </row>
    <row r="42" spans="1:9" ht="13.5" thickBot="1" x14ac:dyDescent="0.25">
      <c r="A42" s="302" t="s">
        <v>489</v>
      </c>
      <c r="B42" s="252" t="s">
        <v>494</v>
      </c>
      <c r="C42" s="229" t="str">
        <f>IF(SUM('J CAS'!C42,'J CAPS'!C42)=0,"",SUM('J CAS'!C42,'J CAPS'!C42))</f>
        <v/>
      </c>
      <c r="D42" s="359" t="str">
        <f t="shared" si="0"/>
        <v/>
      </c>
      <c r="E42" s="229">
        <f>IF(SUM('J CAS'!E42,'J CAPS'!E42)=0,"",SUM('J CAS'!E42,'J CAPS'!E42))</f>
        <v>1</v>
      </c>
      <c r="F42" s="359">
        <f t="shared" si="1"/>
        <v>2.9411764705882353E-2</v>
      </c>
      <c r="G42" s="229">
        <f>IF(SUM('J CAS'!G42,'J CAPS'!G42)=0,"",SUM('J CAS'!G42,'J CAPS'!G42))</f>
        <v>125</v>
      </c>
      <c r="H42" s="359">
        <f t="shared" si="2"/>
        <v>0.22007042253521128</v>
      </c>
      <c r="I42" s="272">
        <v>52</v>
      </c>
    </row>
    <row r="43" spans="1:9" ht="13.5" thickBot="1" x14ac:dyDescent="0.25">
      <c r="A43" s="302" t="s">
        <v>489</v>
      </c>
      <c r="B43" s="252" t="s">
        <v>748</v>
      </c>
      <c r="C43" s="229" t="str">
        <f>IF(SUM('J CAS'!C43,'J CAPS'!C43)=0,"",SUM('J CAS'!C43,'J CAPS'!C43))</f>
        <v/>
      </c>
      <c r="D43" s="359" t="str">
        <f t="shared" si="0"/>
        <v/>
      </c>
      <c r="E43" s="229" t="str">
        <f>IF(SUM('J CAS'!E43,'J CAPS'!E43)=0,"",SUM('J CAS'!E43,'J CAPS'!E43))</f>
        <v/>
      </c>
      <c r="F43" s="359" t="str">
        <f t="shared" si="1"/>
        <v/>
      </c>
      <c r="G43" s="229">
        <f>IF(SUM('J CAS'!G43,'J CAPS'!G43)=0,"",SUM('J CAS'!G43,'J CAPS'!G43))</f>
        <v>2</v>
      </c>
      <c r="H43" s="359">
        <f t="shared" si="2"/>
        <v>3.5211267605633804E-3</v>
      </c>
      <c r="I43" s="272">
        <v>54</v>
      </c>
    </row>
    <row r="44" spans="1:9" ht="13.5" thickBot="1" x14ac:dyDescent="0.25">
      <c r="A44" s="302" t="s">
        <v>489</v>
      </c>
      <c r="B44" s="288" t="s">
        <v>306</v>
      </c>
      <c r="C44" s="229" t="str">
        <f>IF(SUM('J CAS'!C44,'J CAPS'!C44)=0,"",SUM('J CAS'!C44,'J CAPS'!C44))</f>
        <v/>
      </c>
      <c r="D44" s="359" t="str">
        <f t="shared" si="0"/>
        <v/>
      </c>
      <c r="E44" s="229" t="str">
        <f>IF(SUM('J CAS'!E44,'J CAPS'!E44)=0,"",SUM('J CAS'!E44,'J CAPS'!E44))</f>
        <v/>
      </c>
      <c r="F44" s="359" t="str">
        <f t="shared" si="1"/>
        <v/>
      </c>
      <c r="G44" s="229" t="str">
        <f>IF(SUM('J CAS'!G44,'J CAPS'!G44)=0,"",SUM('J CAS'!G44,'J CAPS'!G44))</f>
        <v/>
      </c>
      <c r="H44" s="359" t="str">
        <f t="shared" si="2"/>
        <v/>
      </c>
      <c r="I44" s="273"/>
    </row>
    <row r="45" spans="1:9" x14ac:dyDescent="0.2">
      <c r="A45" s="302" t="s">
        <v>489</v>
      </c>
      <c r="B45" s="289" t="s">
        <v>676</v>
      </c>
      <c r="C45" s="502">
        <f>SUM(C6:C44)</f>
        <v>15</v>
      </c>
      <c r="D45" s="195">
        <f t="shared" ref="D45:H45" si="3">SUM(D6:D44)</f>
        <v>1</v>
      </c>
      <c r="E45" s="502">
        <f t="shared" si="3"/>
        <v>34</v>
      </c>
      <c r="F45" s="195">
        <f t="shared" si="3"/>
        <v>1</v>
      </c>
      <c r="G45" s="502">
        <f t="shared" si="3"/>
        <v>568</v>
      </c>
      <c r="H45" s="195">
        <f t="shared" si="3"/>
        <v>1</v>
      </c>
      <c r="I45" s="290"/>
    </row>
    <row r="46" spans="1:9" x14ac:dyDescent="0.2"/>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114"/>
  <sheetViews>
    <sheetView showRuler="0" zoomScaleNormal="100" workbookViewId="0">
      <selection sqref="A1:F1"/>
    </sheetView>
  </sheetViews>
  <sheetFormatPr defaultColWidth="9.140625" defaultRowHeight="12.75" customHeight="1" zeroHeight="1" x14ac:dyDescent="0.2"/>
  <cols>
    <col min="1" max="1" width="4.42578125" style="297" customWidth="1"/>
    <col min="2" max="2" width="28.85546875" style="311" customWidth="1"/>
    <col min="3" max="3" width="12.42578125" style="311" customWidth="1"/>
    <col min="4" max="4" width="14.7109375" style="311" customWidth="1"/>
    <col min="5" max="6" width="15.42578125" style="311" customWidth="1"/>
    <col min="7" max="7" width="13.7109375" style="311" customWidth="1"/>
    <col min="8" max="16384" width="9.140625" style="311"/>
  </cols>
  <sheetData>
    <row r="1" spans="1:15" ht="34.5" thickBot="1" x14ac:dyDescent="0.25">
      <c r="A1" s="1068" t="s">
        <v>870</v>
      </c>
      <c r="B1" s="1068"/>
      <c r="C1" s="1068"/>
      <c r="D1" s="1068"/>
      <c r="E1" s="1068"/>
      <c r="F1" s="1068"/>
      <c r="G1" s="343" t="s">
        <v>819</v>
      </c>
      <c r="H1" s="344" t="s">
        <v>820</v>
      </c>
      <c r="I1" s="352" t="s">
        <v>802</v>
      </c>
      <c r="K1" s="348" t="s">
        <v>805</v>
      </c>
      <c r="L1" s="349" t="s">
        <v>806</v>
      </c>
      <c r="M1" s="350" t="s">
        <v>807</v>
      </c>
      <c r="N1" s="351" t="s">
        <v>823</v>
      </c>
      <c r="O1" s="345" t="s">
        <v>821</v>
      </c>
    </row>
    <row r="2" spans="1:15" x14ac:dyDescent="0.2"/>
    <row r="3" spans="1:15" ht="111" customHeight="1" x14ac:dyDescent="0.2">
      <c r="A3" s="363" t="s">
        <v>97</v>
      </c>
      <c r="B3" s="848" t="s">
        <v>1020</v>
      </c>
      <c r="C3" s="854"/>
      <c r="D3" s="854"/>
      <c r="E3" s="854"/>
      <c r="F3" s="854"/>
    </row>
    <row r="4" spans="1:15" x14ac:dyDescent="0.2">
      <c r="A4" s="363" t="s">
        <v>97</v>
      </c>
      <c r="B4" s="290"/>
      <c r="C4" s="855" t="s">
        <v>209</v>
      </c>
      <c r="D4" s="855"/>
      <c r="E4" s="855" t="s">
        <v>210</v>
      </c>
      <c r="F4" s="855"/>
      <c r="G4" s="374" t="s">
        <v>920</v>
      </c>
      <c r="H4" s="374" t="s">
        <v>872</v>
      </c>
      <c r="I4" s="374" t="s">
        <v>873</v>
      </c>
    </row>
    <row r="5" spans="1:15" x14ac:dyDescent="0.2">
      <c r="A5" s="363" t="s">
        <v>97</v>
      </c>
      <c r="B5" s="309"/>
      <c r="C5" s="292" t="s">
        <v>211</v>
      </c>
      <c r="D5" s="292" t="s">
        <v>212</v>
      </c>
      <c r="E5" s="292" t="s">
        <v>211</v>
      </c>
      <c r="F5" s="292" t="s">
        <v>212</v>
      </c>
      <c r="G5" s="374"/>
      <c r="H5" s="374"/>
      <c r="I5" s="374"/>
    </row>
    <row r="6" spans="1:15" x14ac:dyDescent="0.2">
      <c r="A6" s="363" t="s">
        <v>97</v>
      </c>
      <c r="B6" s="289" t="s">
        <v>213</v>
      </c>
      <c r="C6" s="17"/>
      <c r="D6" s="17"/>
      <c r="E6" s="17"/>
      <c r="F6" s="17"/>
      <c r="G6" s="374"/>
      <c r="H6" s="374"/>
      <c r="I6" s="374"/>
    </row>
    <row r="7" spans="1:15" ht="25.5" x14ac:dyDescent="0.2">
      <c r="A7" s="363" t="s">
        <v>97</v>
      </c>
      <c r="B7" s="789" t="s">
        <v>1021</v>
      </c>
      <c r="C7" s="88">
        <v>210</v>
      </c>
      <c r="D7" s="88">
        <v>217</v>
      </c>
      <c r="E7" s="88">
        <v>1</v>
      </c>
      <c r="F7" s="88">
        <v>2</v>
      </c>
      <c r="G7" s="375">
        <f>SUM(C7:D7)</f>
        <v>427</v>
      </c>
      <c r="H7" s="375">
        <f>SUM(E7:F7)</f>
        <v>3</v>
      </c>
      <c r="I7" s="375">
        <f>SUM(G7:H7)</f>
        <v>430</v>
      </c>
    </row>
    <row r="8" spans="1:15" ht="25.5" x14ac:dyDescent="0.2">
      <c r="A8" s="363" t="s">
        <v>97</v>
      </c>
      <c r="B8" s="789" t="s">
        <v>1022</v>
      </c>
      <c r="C8" s="88">
        <v>6</v>
      </c>
      <c r="D8" s="88">
        <v>7</v>
      </c>
      <c r="E8" s="88">
        <v>0</v>
      </c>
      <c r="F8" s="88">
        <v>0</v>
      </c>
      <c r="G8" s="375">
        <f t="shared" ref="G8:G17" si="0">SUM(C8:D8)</f>
        <v>13</v>
      </c>
      <c r="H8" s="375">
        <f t="shared" ref="H8:H17" si="1">SUM(E8:F8)</f>
        <v>0</v>
      </c>
      <c r="I8" s="375">
        <f t="shared" ref="I8:I17" si="2">SUM(G8:H8)</f>
        <v>13</v>
      </c>
    </row>
    <row r="9" spans="1:15" ht="25.5" x14ac:dyDescent="0.2">
      <c r="A9" s="363" t="s">
        <v>97</v>
      </c>
      <c r="B9" s="789" t="s">
        <v>1023</v>
      </c>
      <c r="C9" s="88">
        <v>531</v>
      </c>
      <c r="D9" s="88">
        <v>719</v>
      </c>
      <c r="E9" s="88">
        <v>38</v>
      </c>
      <c r="F9" s="88">
        <v>35</v>
      </c>
      <c r="G9" s="375">
        <f t="shared" si="0"/>
        <v>1250</v>
      </c>
      <c r="H9" s="375">
        <f t="shared" si="1"/>
        <v>73</v>
      </c>
      <c r="I9" s="375">
        <f t="shared" si="2"/>
        <v>1323</v>
      </c>
    </row>
    <row r="10" spans="1:15" ht="25.5" x14ac:dyDescent="0.2">
      <c r="A10" s="363" t="s">
        <v>97</v>
      </c>
      <c r="B10" s="790" t="s">
        <v>1024</v>
      </c>
      <c r="C10" s="89">
        <v>749</v>
      </c>
      <c r="D10" s="89">
        <v>944</v>
      </c>
      <c r="E10" s="89">
        <v>39</v>
      </c>
      <c r="F10" s="89">
        <v>36</v>
      </c>
      <c r="G10" s="375">
        <f t="shared" si="0"/>
        <v>1693</v>
      </c>
      <c r="H10" s="375">
        <f t="shared" si="1"/>
        <v>75</v>
      </c>
      <c r="I10" s="375">
        <f t="shared" si="2"/>
        <v>1768</v>
      </c>
    </row>
    <row r="11" spans="1:15" ht="25.5" x14ac:dyDescent="0.2">
      <c r="A11" s="363" t="s">
        <v>97</v>
      </c>
      <c r="B11" s="18" t="s">
        <v>341</v>
      </c>
      <c r="C11" s="88">
        <v>80</v>
      </c>
      <c r="D11" s="88">
        <v>119</v>
      </c>
      <c r="E11" s="88">
        <v>122</v>
      </c>
      <c r="F11" s="88">
        <v>181</v>
      </c>
      <c r="G11" s="375">
        <f t="shared" si="0"/>
        <v>199</v>
      </c>
      <c r="H11" s="375">
        <f t="shared" si="1"/>
        <v>303</v>
      </c>
      <c r="I11" s="375">
        <f t="shared" si="2"/>
        <v>502</v>
      </c>
    </row>
    <row r="12" spans="1:15" x14ac:dyDescent="0.2">
      <c r="A12" s="363" t="s">
        <v>97</v>
      </c>
      <c r="B12" s="19" t="s">
        <v>342</v>
      </c>
      <c r="C12" s="89">
        <f>SUM(C10:C11)</f>
        <v>829</v>
      </c>
      <c r="D12" s="89">
        <f>SUM(D10:D11)</f>
        <v>1063</v>
      </c>
      <c r="E12" s="89">
        <f>SUM(E10:E11)</f>
        <v>161</v>
      </c>
      <c r="F12" s="89">
        <f>SUM(F10:F11)</f>
        <v>217</v>
      </c>
      <c r="G12" s="375">
        <f t="shared" si="0"/>
        <v>1892</v>
      </c>
      <c r="H12" s="375">
        <f t="shared" si="1"/>
        <v>378</v>
      </c>
      <c r="I12" s="375">
        <f t="shared" si="2"/>
        <v>2270</v>
      </c>
    </row>
    <row r="13" spans="1:15" x14ac:dyDescent="0.2">
      <c r="A13" s="363" t="s">
        <v>97</v>
      </c>
      <c r="B13" s="289" t="s">
        <v>647</v>
      </c>
      <c r="C13" s="90"/>
      <c r="D13" s="90"/>
      <c r="E13" s="90"/>
      <c r="F13" s="90"/>
      <c r="G13" s="375">
        <f t="shared" si="0"/>
        <v>0</v>
      </c>
      <c r="H13" s="375">
        <f t="shared" si="1"/>
        <v>0</v>
      </c>
      <c r="I13" s="375">
        <f t="shared" si="2"/>
        <v>0</v>
      </c>
    </row>
    <row r="14" spans="1:15" x14ac:dyDescent="0.2">
      <c r="A14" s="376" t="s">
        <v>97</v>
      </c>
      <c r="B14" s="378" t="s">
        <v>648</v>
      </c>
      <c r="C14" s="379"/>
      <c r="D14" s="379"/>
      <c r="E14" s="379"/>
      <c r="F14" s="379"/>
      <c r="G14" s="375">
        <f t="shared" si="0"/>
        <v>0</v>
      </c>
      <c r="H14" s="375">
        <f t="shared" si="1"/>
        <v>0</v>
      </c>
      <c r="I14" s="375">
        <f t="shared" si="2"/>
        <v>0</v>
      </c>
    </row>
    <row r="15" spans="1:15" x14ac:dyDescent="0.2">
      <c r="A15" s="376" t="s">
        <v>97</v>
      </c>
      <c r="B15" s="378" t="s">
        <v>216</v>
      </c>
      <c r="C15" s="379"/>
      <c r="D15" s="379"/>
      <c r="E15" s="379"/>
      <c r="F15" s="379"/>
      <c r="G15" s="375">
        <f t="shared" si="0"/>
        <v>0</v>
      </c>
      <c r="H15" s="375">
        <f t="shared" si="1"/>
        <v>0</v>
      </c>
      <c r="I15" s="375">
        <f t="shared" si="2"/>
        <v>0</v>
      </c>
    </row>
    <row r="16" spans="1:15" ht="25.5" x14ac:dyDescent="0.2">
      <c r="A16" s="376" t="s">
        <v>97</v>
      </c>
      <c r="B16" s="380" t="s">
        <v>649</v>
      </c>
      <c r="C16" s="379"/>
      <c r="D16" s="379"/>
      <c r="E16" s="379"/>
      <c r="F16" s="379"/>
      <c r="G16" s="375">
        <f t="shared" si="0"/>
        <v>0</v>
      </c>
      <c r="H16" s="375">
        <f t="shared" si="1"/>
        <v>0</v>
      </c>
      <c r="I16" s="375">
        <f t="shared" si="2"/>
        <v>0</v>
      </c>
    </row>
    <row r="17" spans="1:9" x14ac:dyDescent="0.2">
      <c r="A17" s="376" t="s">
        <v>97</v>
      </c>
      <c r="B17" s="381" t="s">
        <v>650</v>
      </c>
      <c r="C17" s="382">
        <f>SUM(C14:C16)</f>
        <v>0</v>
      </c>
      <c r="D17" s="382">
        <f>SUM(D14:D16)</f>
        <v>0</v>
      </c>
      <c r="E17" s="382">
        <f>SUM(E14:E16)</f>
        <v>0</v>
      </c>
      <c r="F17" s="382">
        <f>SUM(F14:F16)</f>
        <v>0</v>
      </c>
      <c r="G17" s="375">
        <f t="shared" si="0"/>
        <v>0</v>
      </c>
      <c r="H17" s="375">
        <f t="shared" si="1"/>
        <v>0</v>
      </c>
      <c r="I17" s="375">
        <f t="shared" si="2"/>
        <v>0</v>
      </c>
    </row>
    <row r="18" spans="1:9" x14ac:dyDescent="0.2">
      <c r="A18" s="363" t="s">
        <v>97</v>
      </c>
      <c r="B18" s="835" t="s">
        <v>651</v>
      </c>
      <c r="C18" s="835"/>
      <c r="D18" s="835"/>
      <c r="E18" s="835"/>
      <c r="F18" s="96">
        <f>I12</f>
        <v>2270</v>
      </c>
    </row>
    <row r="19" spans="1:9" x14ac:dyDescent="0.2">
      <c r="A19" s="376" t="s">
        <v>97</v>
      </c>
      <c r="B19" s="1067" t="s">
        <v>472</v>
      </c>
      <c r="C19" s="1067"/>
      <c r="D19" s="1067"/>
      <c r="E19" s="1067"/>
      <c r="F19" s="377">
        <f>SUM(C17:F17)</f>
        <v>0</v>
      </c>
    </row>
    <row r="20" spans="1:9" x14ac:dyDescent="0.2">
      <c r="A20" s="363" t="s">
        <v>97</v>
      </c>
      <c r="B20" s="847" t="s">
        <v>652</v>
      </c>
      <c r="C20" s="847"/>
      <c r="D20" s="847"/>
      <c r="E20" s="847"/>
      <c r="F20" s="98">
        <f>SUM(F18:F19)</f>
        <v>2270</v>
      </c>
    </row>
    <row r="21" spans="1:9" x14ac:dyDescent="0.2">
      <c r="A21" s="366"/>
      <c r="B21" s="374" t="s">
        <v>874</v>
      </c>
      <c r="C21" s="374"/>
      <c r="D21" s="374"/>
      <c r="E21" s="374"/>
      <c r="F21" s="374">
        <v>28</v>
      </c>
    </row>
    <row r="22" spans="1:9" ht="250.5" customHeight="1" x14ac:dyDescent="0.2">
      <c r="A22" s="363" t="s">
        <v>98</v>
      </c>
      <c r="B22" s="848" t="s">
        <v>1019</v>
      </c>
      <c r="C22" s="849"/>
      <c r="D22" s="849"/>
      <c r="E22" s="849"/>
      <c r="F22" s="849"/>
    </row>
    <row r="23" spans="1:9" ht="78.75" x14ac:dyDescent="0.2">
      <c r="A23" s="363" t="s">
        <v>98</v>
      </c>
      <c r="B23" s="850"/>
      <c r="C23" s="850"/>
      <c r="D23" s="126" t="s">
        <v>653</v>
      </c>
      <c r="E23" s="126" t="s">
        <v>335</v>
      </c>
      <c r="F23" s="388" t="s">
        <v>96</v>
      </c>
      <c r="G23" s="385" t="s">
        <v>653</v>
      </c>
      <c r="H23" s="386" t="s">
        <v>335</v>
      </c>
      <c r="I23" s="386" t="s">
        <v>96</v>
      </c>
    </row>
    <row r="24" spans="1:9" x14ac:dyDescent="0.2">
      <c r="A24" s="363" t="s">
        <v>98</v>
      </c>
      <c r="B24" s="851" t="s">
        <v>654</v>
      </c>
      <c r="C24" s="851"/>
      <c r="D24" s="93">
        <v>0</v>
      </c>
      <c r="E24" s="93">
        <v>3</v>
      </c>
      <c r="F24" s="389">
        <v>3</v>
      </c>
      <c r="G24" s="387">
        <f t="shared" ref="G24:G33" si="3">D24/$D$33</f>
        <v>0</v>
      </c>
      <c r="H24" s="387">
        <f t="shared" ref="H24:H33" si="4">E24/$E$33</f>
        <v>1.6968325791855204E-3</v>
      </c>
      <c r="I24" s="387">
        <f t="shared" ref="I24:I33" si="5">F24/$F$33</f>
        <v>1.3215859030837004E-3</v>
      </c>
    </row>
    <row r="25" spans="1:9" x14ac:dyDescent="0.2">
      <c r="A25" s="363" t="s">
        <v>98</v>
      </c>
      <c r="B25" s="852" t="s">
        <v>781</v>
      </c>
      <c r="C25" s="846"/>
      <c r="D25" s="93">
        <v>37</v>
      </c>
      <c r="E25" s="93">
        <v>126</v>
      </c>
      <c r="F25" s="389">
        <v>163</v>
      </c>
      <c r="G25" s="387">
        <f t="shared" si="3"/>
        <v>8.6651053864168617E-2</v>
      </c>
      <c r="H25" s="387">
        <f t="shared" si="4"/>
        <v>7.1266968325791852E-2</v>
      </c>
      <c r="I25" s="387">
        <f t="shared" si="5"/>
        <v>7.1806167400881055E-2</v>
      </c>
    </row>
    <row r="26" spans="1:9" x14ac:dyDescent="0.2">
      <c r="A26" s="363" t="s">
        <v>98</v>
      </c>
      <c r="B26" s="844" t="s">
        <v>0</v>
      </c>
      <c r="C26" s="844"/>
      <c r="D26" s="93">
        <v>22</v>
      </c>
      <c r="E26" s="93">
        <v>81</v>
      </c>
      <c r="F26" s="389">
        <v>112</v>
      </c>
      <c r="G26" s="387">
        <f t="shared" si="3"/>
        <v>5.1522248243559721E-2</v>
      </c>
      <c r="H26" s="387">
        <f t="shared" si="4"/>
        <v>4.5814479638009047E-2</v>
      </c>
      <c r="I26" s="387">
        <f t="shared" si="5"/>
        <v>4.933920704845815E-2</v>
      </c>
    </row>
    <row r="27" spans="1:9" x14ac:dyDescent="0.2">
      <c r="A27" s="363" t="s">
        <v>98</v>
      </c>
      <c r="B27" s="845" t="s">
        <v>86</v>
      </c>
      <c r="C27" s="846"/>
      <c r="D27" s="93">
        <v>327</v>
      </c>
      <c r="E27" s="93">
        <v>1408</v>
      </c>
      <c r="F27" s="389">
        <v>1773</v>
      </c>
      <c r="G27" s="387">
        <f t="shared" si="3"/>
        <v>0.76580796252927397</v>
      </c>
      <c r="H27" s="387">
        <f t="shared" si="4"/>
        <v>0.7963800904977375</v>
      </c>
      <c r="I27" s="387">
        <f t="shared" si="5"/>
        <v>0.78105726872246695</v>
      </c>
    </row>
    <row r="28" spans="1:9" ht="15" customHeight="1" x14ac:dyDescent="0.2">
      <c r="A28" s="363" t="s">
        <v>98</v>
      </c>
      <c r="B28" s="844" t="s">
        <v>1</v>
      </c>
      <c r="C28" s="844"/>
      <c r="D28" s="93">
        <v>0</v>
      </c>
      <c r="E28" s="93">
        <v>3</v>
      </c>
      <c r="F28" s="389">
        <v>6</v>
      </c>
      <c r="G28" s="387">
        <f t="shared" si="3"/>
        <v>0</v>
      </c>
      <c r="H28" s="387">
        <f t="shared" si="4"/>
        <v>1.6968325791855204E-3</v>
      </c>
      <c r="I28" s="387">
        <f t="shared" si="5"/>
        <v>2.6431718061674008E-3</v>
      </c>
    </row>
    <row r="29" spans="1:9" x14ac:dyDescent="0.2">
      <c r="A29" s="363" t="s">
        <v>98</v>
      </c>
      <c r="B29" s="844" t="s">
        <v>2</v>
      </c>
      <c r="C29" s="844"/>
      <c r="D29" s="93">
        <v>23</v>
      </c>
      <c r="E29" s="93">
        <v>83</v>
      </c>
      <c r="F29" s="389">
        <v>124</v>
      </c>
      <c r="G29" s="387">
        <f t="shared" si="3"/>
        <v>5.3864168618266976E-2</v>
      </c>
      <c r="H29" s="387">
        <f t="shared" si="4"/>
        <v>4.6945701357466063E-2</v>
      </c>
      <c r="I29" s="387">
        <f t="shared" si="5"/>
        <v>5.462555066079295E-2</v>
      </c>
    </row>
    <row r="30" spans="1:9" ht="26.25" customHeight="1" x14ac:dyDescent="0.2">
      <c r="A30" s="363" t="s">
        <v>98</v>
      </c>
      <c r="B30" s="868" t="s">
        <v>3</v>
      </c>
      <c r="C30" s="869"/>
      <c r="D30" s="391">
        <v>0</v>
      </c>
      <c r="E30" s="93">
        <v>1</v>
      </c>
      <c r="F30" s="389">
        <v>2</v>
      </c>
      <c r="G30" s="387">
        <f>D31/$D$33</f>
        <v>4.2154566744730677E-2</v>
      </c>
      <c r="H30" s="387">
        <f t="shared" si="4"/>
        <v>5.6561085972850684E-4</v>
      </c>
      <c r="I30" s="387">
        <f t="shared" si="5"/>
        <v>8.81057268722467E-4</v>
      </c>
    </row>
    <row r="31" spans="1:9" x14ac:dyDescent="0.2">
      <c r="A31" s="363" t="s">
        <v>98</v>
      </c>
      <c r="B31" s="844" t="s">
        <v>4</v>
      </c>
      <c r="C31" s="844"/>
      <c r="D31" s="93">
        <v>18</v>
      </c>
      <c r="E31" s="93">
        <v>62</v>
      </c>
      <c r="F31" s="389">
        <v>79</v>
      </c>
      <c r="G31" s="387">
        <f>D32/$D$33</f>
        <v>0</v>
      </c>
      <c r="H31" s="387">
        <f t="shared" si="4"/>
        <v>3.5067873303167421E-2</v>
      </c>
      <c r="I31" s="387">
        <f t="shared" si="5"/>
        <v>3.4801762114537442E-2</v>
      </c>
    </row>
    <row r="32" spans="1:9" x14ac:dyDescent="0.2">
      <c r="A32" s="363" t="s">
        <v>98</v>
      </c>
      <c r="B32" s="844" t="s">
        <v>5</v>
      </c>
      <c r="C32" s="844"/>
      <c r="D32" s="93">
        <v>0</v>
      </c>
      <c r="E32" s="93">
        <v>1</v>
      </c>
      <c r="F32" s="389">
        <v>8</v>
      </c>
      <c r="G32" s="387">
        <f>$D$32/$D$33</f>
        <v>0</v>
      </c>
      <c r="H32" s="387">
        <f t="shared" si="4"/>
        <v>5.6561085972850684E-4</v>
      </c>
      <c r="I32" s="387">
        <f t="shared" si="5"/>
        <v>3.524229074889868E-3</v>
      </c>
    </row>
    <row r="33" spans="1:9" x14ac:dyDescent="0.2">
      <c r="A33" s="363" t="s">
        <v>98</v>
      </c>
      <c r="B33" s="858" t="s">
        <v>87</v>
      </c>
      <c r="C33" s="858"/>
      <c r="D33" s="94">
        <f>SUM(D24:D32)</f>
        <v>427</v>
      </c>
      <c r="E33" s="94">
        <f>SUM(E24:E32)</f>
        <v>1768</v>
      </c>
      <c r="F33" s="390">
        <f>SUM(F24:F32)</f>
        <v>2270</v>
      </c>
      <c r="G33" s="387">
        <f t="shared" si="3"/>
        <v>1</v>
      </c>
      <c r="H33" s="387">
        <f t="shared" si="4"/>
        <v>1</v>
      </c>
      <c r="I33" s="387">
        <f t="shared" si="5"/>
        <v>1</v>
      </c>
    </row>
    <row r="34" spans="1:9" x14ac:dyDescent="0.2"/>
    <row r="35" spans="1:9" ht="15.75" x14ac:dyDescent="0.25">
      <c r="A35" s="580"/>
      <c r="B35" s="22" t="s">
        <v>88</v>
      </c>
      <c r="C35" s="581"/>
    </row>
    <row r="36" spans="1:9" x14ac:dyDescent="0.2">
      <c r="A36" s="582" t="s">
        <v>99</v>
      </c>
      <c r="B36" s="3" t="s">
        <v>1025</v>
      </c>
      <c r="C36" s="581"/>
      <c r="F36" s="23"/>
    </row>
    <row r="37" spans="1:9" x14ac:dyDescent="0.2">
      <c r="A37" s="582" t="s">
        <v>99</v>
      </c>
      <c r="B37" s="403" t="s">
        <v>89</v>
      </c>
      <c r="C37" s="95"/>
      <c r="F37" s="23"/>
    </row>
    <row r="38" spans="1:9" x14ac:dyDescent="0.2">
      <c r="A38" s="582" t="s">
        <v>99</v>
      </c>
      <c r="B38" s="403" t="s">
        <v>90</v>
      </c>
      <c r="C38" s="95">
        <v>3</v>
      </c>
      <c r="F38" s="23"/>
    </row>
    <row r="39" spans="1:9" x14ac:dyDescent="0.2">
      <c r="A39" s="582" t="s">
        <v>99</v>
      </c>
      <c r="B39" s="403" t="s">
        <v>91</v>
      </c>
      <c r="C39" s="95">
        <v>477</v>
      </c>
      <c r="F39" s="23"/>
    </row>
    <row r="40" spans="1:9" x14ac:dyDescent="0.2">
      <c r="A40" s="582" t="s">
        <v>99</v>
      </c>
      <c r="B40" s="403" t="s">
        <v>579</v>
      </c>
      <c r="C40" s="95"/>
      <c r="F40" s="23"/>
    </row>
    <row r="41" spans="1:9" x14ac:dyDescent="0.2">
      <c r="A41" s="582" t="s">
        <v>99</v>
      </c>
      <c r="B41" s="403" t="s">
        <v>92</v>
      </c>
      <c r="C41" s="95"/>
      <c r="F41" s="23"/>
    </row>
    <row r="42" spans="1:9" x14ac:dyDescent="0.2">
      <c r="A42" s="582" t="s">
        <v>99</v>
      </c>
      <c r="B42" s="403" t="s">
        <v>93</v>
      </c>
      <c r="C42" s="95"/>
      <c r="F42" s="23"/>
    </row>
    <row r="43" spans="1:9" ht="25.5" x14ac:dyDescent="0.2">
      <c r="A43" s="582" t="s">
        <v>99</v>
      </c>
      <c r="B43" s="583" t="s">
        <v>473</v>
      </c>
      <c r="C43" s="95"/>
      <c r="F43" s="23"/>
    </row>
    <row r="44" spans="1:9" ht="25.5" x14ac:dyDescent="0.2">
      <c r="A44" s="582" t="s">
        <v>99</v>
      </c>
      <c r="B44" s="583" t="s">
        <v>474</v>
      </c>
      <c r="C44" s="95"/>
      <c r="F44" s="23"/>
    </row>
    <row r="45" spans="1:9" x14ac:dyDescent="0.2">
      <c r="A45" s="582" t="s">
        <v>99</v>
      </c>
      <c r="B45" s="584" t="s">
        <v>475</v>
      </c>
      <c r="C45" s="95"/>
      <c r="F45" s="23"/>
    </row>
    <row r="46" spans="1:9" x14ac:dyDescent="0.2"/>
    <row r="47" spans="1:9" ht="15.75" x14ac:dyDescent="0.2">
      <c r="A47" s="366"/>
      <c r="B47" s="24" t="s">
        <v>94</v>
      </c>
      <c r="C47" s="287"/>
      <c r="D47" s="287"/>
      <c r="E47" s="287"/>
      <c r="F47" s="287"/>
    </row>
    <row r="48" spans="1:9" ht="54.75" customHeight="1" x14ac:dyDescent="0.2">
      <c r="A48" s="366"/>
      <c r="B48" s="859" t="s">
        <v>1026</v>
      </c>
      <c r="C48" s="860"/>
      <c r="D48" s="860"/>
      <c r="E48" s="860"/>
      <c r="F48" s="860"/>
    </row>
    <row r="49" spans="1:256" x14ac:dyDescent="0.2">
      <c r="A49" s="367"/>
      <c r="B49" s="287"/>
      <c r="C49" s="287"/>
      <c r="D49" s="287"/>
      <c r="E49" s="287"/>
      <c r="F49" s="287"/>
    </row>
    <row r="50" spans="1:256" x14ac:dyDescent="0.2">
      <c r="A50" s="366"/>
      <c r="B50" s="861" t="s">
        <v>327</v>
      </c>
      <c r="C50" s="862"/>
      <c r="D50" s="285"/>
      <c r="E50" s="285"/>
      <c r="F50" s="285"/>
    </row>
    <row r="51" spans="1:256" x14ac:dyDescent="0.2">
      <c r="A51" s="368"/>
      <c r="B51" s="184"/>
      <c r="C51" s="184"/>
      <c r="D51" s="184"/>
      <c r="E51" s="184"/>
      <c r="F51" s="184"/>
    </row>
    <row r="52" spans="1:256" s="607" customFormat="1" ht="12.75" customHeight="1" x14ac:dyDescent="0.2">
      <c r="A52" s="368"/>
      <c r="B52" s="859" t="s">
        <v>1027</v>
      </c>
      <c r="C52" s="859"/>
      <c r="D52" s="859"/>
      <c r="E52" s="859"/>
      <c r="F52" s="859"/>
      <c r="G52" s="859"/>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c r="AG52" s="859"/>
      <c r="AH52" s="859"/>
      <c r="AI52" s="859"/>
      <c r="AJ52" s="859"/>
      <c r="AK52" s="859"/>
      <c r="AL52" s="859"/>
      <c r="AM52" s="859"/>
      <c r="AN52" s="859"/>
      <c r="AO52" s="859"/>
      <c r="AP52" s="859"/>
      <c r="AQ52" s="859"/>
      <c r="AR52" s="859"/>
      <c r="AS52" s="859"/>
      <c r="AT52" s="859"/>
      <c r="AU52" s="859"/>
      <c r="AV52" s="859"/>
      <c r="AW52" s="859"/>
      <c r="AX52" s="859"/>
      <c r="AY52" s="859"/>
      <c r="AZ52" s="859"/>
      <c r="BA52" s="859"/>
      <c r="BB52" s="859"/>
      <c r="BC52" s="859"/>
      <c r="BD52" s="859"/>
      <c r="BE52" s="859"/>
      <c r="BF52" s="859"/>
      <c r="BG52" s="859"/>
      <c r="BH52" s="859"/>
      <c r="BI52" s="859"/>
      <c r="BJ52" s="859"/>
      <c r="BK52" s="859"/>
      <c r="BL52" s="859"/>
      <c r="BM52" s="859"/>
      <c r="BN52" s="859"/>
      <c r="BO52" s="859"/>
      <c r="BP52" s="859"/>
      <c r="BQ52" s="859"/>
      <c r="BR52" s="859"/>
      <c r="BS52" s="859"/>
      <c r="BT52" s="859"/>
      <c r="BU52" s="859"/>
      <c r="BV52" s="859"/>
      <c r="BW52" s="859"/>
      <c r="BX52" s="859"/>
      <c r="BY52" s="859"/>
      <c r="BZ52" s="859"/>
      <c r="CA52" s="859"/>
      <c r="CB52" s="859"/>
      <c r="CC52" s="859"/>
      <c r="CD52" s="859"/>
      <c r="CE52" s="859"/>
      <c r="CF52" s="859"/>
      <c r="CG52" s="859"/>
      <c r="CH52" s="859"/>
      <c r="CI52" s="859"/>
      <c r="CJ52" s="859"/>
      <c r="CK52" s="859"/>
      <c r="CL52" s="859"/>
      <c r="CM52" s="859"/>
      <c r="CN52" s="859"/>
      <c r="CO52" s="859"/>
      <c r="CP52" s="859"/>
      <c r="CQ52" s="859"/>
      <c r="CR52" s="859"/>
      <c r="CS52" s="859"/>
      <c r="CT52" s="859"/>
      <c r="CU52" s="859"/>
      <c r="CV52" s="859"/>
      <c r="CW52" s="859"/>
      <c r="CX52" s="859"/>
      <c r="CY52" s="859"/>
      <c r="CZ52" s="859"/>
      <c r="DA52" s="859"/>
      <c r="DB52" s="859"/>
      <c r="DC52" s="859"/>
      <c r="DD52" s="859"/>
      <c r="DE52" s="859"/>
      <c r="DF52" s="859"/>
      <c r="DG52" s="859"/>
      <c r="DH52" s="859"/>
      <c r="DI52" s="859"/>
      <c r="DJ52" s="859"/>
      <c r="DK52" s="859"/>
      <c r="DL52" s="859"/>
      <c r="DM52" s="859"/>
      <c r="DN52" s="859"/>
      <c r="DO52" s="859"/>
      <c r="DP52" s="859"/>
      <c r="DQ52" s="859"/>
      <c r="DR52" s="859"/>
      <c r="DS52" s="859"/>
      <c r="DT52" s="859"/>
      <c r="DU52" s="859"/>
      <c r="DV52" s="859"/>
      <c r="DW52" s="859"/>
      <c r="DX52" s="859"/>
      <c r="DY52" s="859"/>
      <c r="DZ52" s="859"/>
      <c r="EA52" s="859"/>
      <c r="EB52" s="859"/>
      <c r="EC52" s="859"/>
      <c r="ED52" s="859"/>
      <c r="EE52" s="859"/>
      <c r="EF52" s="859"/>
      <c r="EG52" s="859"/>
      <c r="EH52" s="859"/>
      <c r="EI52" s="859"/>
      <c r="EJ52" s="859"/>
      <c r="EK52" s="859"/>
      <c r="EL52" s="859"/>
      <c r="EM52" s="859"/>
      <c r="EN52" s="859"/>
      <c r="EO52" s="859"/>
      <c r="EP52" s="859"/>
      <c r="EQ52" s="859"/>
      <c r="ER52" s="859"/>
      <c r="ES52" s="859"/>
      <c r="ET52" s="859"/>
      <c r="EU52" s="859"/>
      <c r="EV52" s="859"/>
      <c r="EW52" s="859"/>
      <c r="EX52" s="859"/>
      <c r="EY52" s="859"/>
      <c r="EZ52" s="859"/>
      <c r="FA52" s="859"/>
      <c r="FB52" s="859"/>
      <c r="FC52" s="859"/>
      <c r="FD52" s="859"/>
      <c r="FE52" s="859"/>
      <c r="FF52" s="859"/>
      <c r="FG52" s="859"/>
      <c r="FH52" s="859"/>
      <c r="FI52" s="859"/>
      <c r="FJ52" s="859"/>
      <c r="FK52" s="859"/>
      <c r="FL52" s="859"/>
      <c r="FM52" s="859"/>
      <c r="FN52" s="859"/>
      <c r="FO52" s="859"/>
      <c r="FP52" s="859"/>
      <c r="FQ52" s="859"/>
      <c r="FR52" s="859"/>
      <c r="FS52" s="859"/>
      <c r="FT52" s="859"/>
      <c r="FU52" s="859"/>
      <c r="FV52" s="859"/>
      <c r="FW52" s="859"/>
      <c r="FX52" s="859"/>
      <c r="FY52" s="859"/>
      <c r="FZ52" s="859"/>
      <c r="GA52" s="859"/>
      <c r="GB52" s="859"/>
      <c r="GC52" s="859"/>
      <c r="GD52" s="859"/>
      <c r="GE52" s="859"/>
      <c r="GF52" s="859"/>
      <c r="GG52" s="859"/>
      <c r="GH52" s="859"/>
      <c r="GI52" s="859"/>
      <c r="GJ52" s="859"/>
      <c r="GK52" s="859"/>
      <c r="GL52" s="859"/>
      <c r="GM52" s="859"/>
      <c r="GN52" s="859"/>
      <c r="GO52" s="859"/>
      <c r="GP52" s="859"/>
      <c r="GQ52" s="859"/>
      <c r="GR52" s="859"/>
      <c r="GS52" s="859"/>
      <c r="GT52" s="859"/>
      <c r="GU52" s="859"/>
      <c r="GV52" s="859"/>
      <c r="GW52" s="859"/>
      <c r="GX52" s="859"/>
      <c r="GY52" s="859"/>
      <c r="GZ52" s="859"/>
      <c r="HA52" s="859"/>
      <c r="HB52" s="859"/>
      <c r="HC52" s="859"/>
      <c r="HD52" s="859"/>
      <c r="HE52" s="859"/>
      <c r="HF52" s="859"/>
      <c r="HG52" s="859"/>
      <c r="HH52" s="859"/>
      <c r="HI52" s="859"/>
      <c r="HJ52" s="859"/>
      <c r="HK52" s="859"/>
      <c r="HL52" s="859"/>
      <c r="HM52" s="859"/>
      <c r="HN52" s="859"/>
      <c r="HO52" s="859"/>
      <c r="HP52" s="859"/>
      <c r="HQ52" s="859"/>
      <c r="HR52" s="859"/>
      <c r="HS52" s="859"/>
      <c r="HT52" s="859"/>
      <c r="HU52" s="859"/>
      <c r="HV52" s="859"/>
      <c r="HW52" s="859"/>
      <c r="HX52" s="859"/>
      <c r="HY52" s="859"/>
      <c r="HZ52" s="859"/>
      <c r="IA52" s="859"/>
      <c r="IB52" s="859"/>
      <c r="IC52" s="859"/>
      <c r="ID52" s="859"/>
      <c r="IE52" s="859"/>
      <c r="IF52" s="859"/>
      <c r="IG52" s="859"/>
      <c r="IH52" s="859"/>
      <c r="II52" s="859"/>
      <c r="IJ52" s="859"/>
      <c r="IK52" s="859"/>
      <c r="IL52" s="859"/>
      <c r="IM52" s="859"/>
      <c r="IN52" s="859"/>
      <c r="IO52" s="859"/>
      <c r="IP52" s="859"/>
      <c r="IQ52" s="859"/>
      <c r="IR52" s="859"/>
      <c r="IS52" s="859"/>
      <c r="IT52" s="859"/>
      <c r="IU52" s="859"/>
      <c r="IV52" s="859"/>
    </row>
    <row r="53" spans="1:256" s="607" customFormat="1" x14ac:dyDescent="0.2">
      <c r="A53" s="368"/>
      <c r="B53" s="859"/>
      <c r="C53" s="859"/>
      <c r="D53" s="859"/>
      <c r="E53" s="859"/>
      <c r="F53" s="859"/>
      <c r="G53" s="859"/>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c r="AG53" s="859"/>
      <c r="AH53" s="859"/>
      <c r="AI53" s="859"/>
      <c r="AJ53" s="859"/>
      <c r="AK53" s="859"/>
      <c r="AL53" s="859"/>
      <c r="AM53" s="859"/>
      <c r="AN53" s="859"/>
      <c r="AO53" s="859"/>
      <c r="AP53" s="859"/>
      <c r="AQ53" s="859"/>
      <c r="AR53" s="859"/>
      <c r="AS53" s="859"/>
      <c r="AT53" s="859"/>
      <c r="AU53" s="859"/>
      <c r="AV53" s="859"/>
      <c r="AW53" s="859"/>
      <c r="AX53" s="859"/>
      <c r="AY53" s="859"/>
      <c r="AZ53" s="859"/>
      <c r="BA53" s="859"/>
      <c r="BB53" s="859"/>
      <c r="BC53" s="859"/>
      <c r="BD53" s="859"/>
      <c r="BE53" s="859"/>
      <c r="BF53" s="859"/>
      <c r="BG53" s="859"/>
      <c r="BH53" s="859"/>
      <c r="BI53" s="859"/>
      <c r="BJ53" s="859"/>
      <c r="BK53" s="859"/>
      <c r="BL53" s="859"/>
      <c r="BM53" s="859"/>
      <c r="BN53" s="859"/>
      <c r="BO53" s="859"/>
      <c r="BP53" s="859"/>
      <c r="BQ53" s="859"/>
      <c r="BR53" s="859"/>
      <c r="BS53" s="859"/>
      <c r="BT53" s="859"/>
      <c r="BU53" s="859"/>
      <c r="BV53" s="859"/>
      <c r="BW53" s="859"/>
      <c r="BX53" s="859"/>
      <c r="BY53" s="859"/>
      <c r="BZ53" s="859"/>
      <c r="CA53" s="859"/>
      <c r="CB53" s="859"/>
      <c r="CC53" s="859"/>
      <c r="CD53" s="859"/>
      <c r="CE53" s="859"/>
      <c r="CF53" s="859"/>
      <c r="CG53" s="859"/>
      <c r="CH53" s="859"/>
      <c r="CI53" s="859"/>
      <c r="CJ53" s="859"/>
      <c r="CK53" s="859"/>
      <c r="CL53" s="859"/>
      <c r="CM53" s="859"/>
      <c r="CN53" s="859"/>
      <c r="CO53" s="859"/>
      <c r="CP53" s="859"/>
      <c r="CQ53" s="859"/>
      <c r="CR53" s="859"/>
      <c r="CS53" s="859"/>
      <c r="CT53" s="859"/>
      <c r="CU53" s="859"/>
      <c r="CV53" s="859"/>
      <c r="CW53" s="859"/>
      <c r="CX53" s="859"/>
      <c r="CY53" s="859"/>
      <c r="CZ53" s="859"/>
      <c r="DA53" s="859"/>
      <c r="DB53" s="859"/>
      <c r="DC53" s="859"/>
      <c r="DD53" s="859"/>
      <c r="DE53" s="859"/>
      <c r="DF53" s="859"/>
      <c r="DG53" s="859"/>
      <c r="DH53" s="859"/>
      <c r="DI53" s="859"/>
      <c r="DJ53" s="859"/>
      <c r="DK53" s="859"/>
      <c r="DL53" s="859"/>
      <c r="DM53" s="859"/>
      <c r="DN53" s="859"/>
      <c r="DO53" s="859"/>
      <c r="DP53" s="859"/>
      <c r="DQ53" s="859"/>
      <c r="DR53" s="859"/>
      <c r="DS53" s="859"/>
      <c r="DT53" s="859"/>
      <c r="DU53" s="859"/>
      <c r="DV53" s="859"/>
      <c r="DW53" s="859"/>
      <c r="DX53" s="859"/>
      <c r="DY53" s="859"/>
      <c r="DZ53" s="859"/>
      <c r="EA53" s="859"/>
      <c r="EB53" s="859"/>
      <c r="EC53" s="859"/>
      <c r="ED53" s="859"/>
      <c r="EE53" s="859"/>
      <c r="EF53" s="859"/>
      <c r="EG53" s="859"/>
      <c r="EH53" s="859"/>
      <c r="EI53" s="859"/>
      <c r="EJ53" s="859"/>
      <c r="EK53" s="859"/>
      <c r="EL53" s="859"/>
      <c r="EM53" s="859"/>
      <c r="EN53" s="859"/>
      <c r="EO53" s="859"/>
      <c r="EP53" s="859"/>
      <c r="EQ53" s="859"/>
      <c r="ER53" s="859"/>
      <c r="ES53" s="859"/>
      <c r="ET53" s="859"/>
      <c r="EU53" s="859"/>
      <c r="EV53" s="859"/>
      <c r="EW53" s="859"/>
      <c r="EX53" s="859"/>
      <c r="EY53" s="859"/>
      <c r="EZ53" s="859"/>
      <c r="FA53" s="859"/>
      <c r="FB53" s="859"/>
      <c r="FC53" s="859"/>
      <c r="FD53" s="859"/>
      <c r="FE53" s="859"/>
      <c r="FF53" s="859"/>
      <c r="FG53" s="859"/>
      <c r="FH53" s="859"/>
      <c r="FI53" s="859"/>
      <c r="FJ53" s="859"/>
      <c r="FK53" s="859"/>
      <c r="FL53" s="859"/>
      <c r="FM53" s="859"/>
      <c r="FN53" s="859"/>
      <c r="FO53" s="859"/>
      <c r="FP53" s="859"/>
      <c r="FQ53" s="859"/>
      <c r="FR53" s="859"/>
      <c r="FS53" s="859"/>
      <c r="FT53" s="859"/>
      <c r="FU53" s="859"/>
      <c r="FV53" s="859"/>
      <c r="FW53" s="859"/>
      <c r="FX53" s="859"/>
      <c r="FY53" s="859"/>
      <c r="FZ53" s="859"/>
      <c r="GA53" s="859"/>
      <c r="GB53" s="859"/>
      <c r="GC53" s="859"/>
      <c r="GD53" s="859"/>
      <c r="GE53" s="859"/>
      <c r="GF53" s="859"/>
      <c r="GG53" s="859"/>
      <c r="GH53" s="859"/>
      <c r="GI53" s="859"/>
      <c r="GJ53" s="859"/>
      <c r="GK53" s="859"/>
      <c r="GL53" s="859"/>
      <c r="GM53" s="859"/>
      <c r="GN53" s="859"/>
      <c r="GO53" s="859"/>
      <c r="GP53" s="859"/>
      <c r="GQ53" s="859"/>
      <c r="GR53" s="859"/>
      <c r="GS53" s="859"/>
      <c r="GT53" s="859"/>
      <c r="GU53" s="859"/>
      <c r="GV53" s="859"/>
      <c r="GW53" s="859"/>
      <c r="GX53" s="859"/>
      <c r="GY53" s="859"/>
      <c r="GZ53" s="859"/>
      <c r="HA53" s="859"/>
      <c r="HB53" s="859"/>
      <c r="HC53" s="859"/>
      <c r="HD53" s="859"/>
      <c r="HE53" s="859"/>
      <c r="HF53" s="859"/>
      <c r="HG53" s="859"/>
      <c r="HH53" s="859"/>
      <c r="HI53" s="859"/>
      <c r="HJ53" s="859"/>
      <c r="HK53" s="859"/>
      <c r="HL53" s="859"/>
      <c r="HM53" s="859"/>
      <c r="HN53" s="859"/>
      <c r="HO53" s="859"/>
      <c r="HP53" s="859"/>
      <c r="HQ53" s="859"/>
      <c r="HR53" s="859"/>
      <c r="HS53" s="859"/>
      <c r="HT53" s="859"/>
      <c r="HU53" s="859"/>
      <c r="HV53" s="859"/>
      <c r="HW53" s="859"/>
      <c r="HX53" s="859"/>
      <c r="HY53" s="859"/>
      <c r="HZ53" s="859"/>
      <c r="IA53" s="859"/>
      <c r="IB53" s="859"/>
      <c r="IC53" s="859"/>
      <c r="ID53" s="859"/>
      <c r="IE53" s="859"/>
      <c r="IF53" s="859"/>
      <c r="IG53" s="859"/>
      <c r="IH53" s="859"/>
      <c r="II53" s="859"/>
      <c r="IJ53" s="859"/>
      <c r="IK53" s="859"/>
      <c r="IL53" s="859"/>
      <c r="IM53" s="859"/>
      <c r="IN53" s="859"/>
      <c r="IO53" s="859"/>
      <c r="IP53" s="859"/>
      <c r="IQ53" s="859"/>
      <c r="IR53" s="859"/>
      <c r="IS53" s="859"/>
      <c r="IT53" s="859"/>
      <c r="IU53" s="859"/>
      <c r="IV53" s="859"/>
    </row>
    <row r="54" spans="1:256" s="607" customFormat="1" ht="80.25" customHeight="1" x14ac:dyDescent="0.2">
      <c r="A54" s="368"/>
      <c r="B54" s="859"/>
      <c r="C54" s="859"/>
      <c r="D54" s="859"/>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59"/>
      <c r="DI54" s="859"/>
      <c r="DJ54" s="859"/>
      <c r="DK54" s="859"/>
      <c r="DL54" s="859"/>
      <c r="DM54" s="859"/>
      <c r="DN54" s="859"/>
      <c r="DO54" s="859"/>
      <c r="DP54" s="859"/>
      <c r="DQ54" s="859"/>
      <c r="DR54" s="859"/>
      <c r="DS54" s="859"/>
      <c r="DT54" s="859"/>
      <c r="DU54" s="859"/>
      <c r="DV54" s="859"/>
      <c r="DW54" s="859"/>
      <c r="DX54" s="859"/>
      <c r="DY54" s="859"/>
      <c r="DZ54" s="859"/>
      <c r="EA54" s="859"/>
      <c r="EB54" s="859"/>
      <c r="EC54" s="859"/>
      <c r="ED54" s="859"/>
      <c r="EE54" s="859"/>
      <c r="EF54" s="859"/>
      <c r="EG54" s="859"/>
      <c r="EH54" s="859"/>
      <c r="EI54" s="859"/>
      <c r="EJ54" s="859"/>
      <c r="EK54" s="859"/>
      <c r="EL54" s="859"/>
      <c r="EM54" s="859"/>
      <c r="EN54" s="859"/>
      <c r="EO54" s="859"/>
      <c r="EP54" s="859"/>
      <c r="EQ54" s="859"/>
      <c r="ER54" s="859"/>
      <c r="ES54" s="859"/>
      <c r="ET54" s="859"/>
      <c r="EU54" s="859"/>
      <c r="EV54" s="859"/>
      <c r="EW54" s="859"/>
      <c r="EX54" s="859"/>
      <c r="EY54" s="859"/>
      <c r="EZ54" s="859"/>
      <c r="FA54" s="859"/>
      <c r="FB54" s="859"/>
      <c r="FC54" s="859"/>
      <c r="FD54" s="859"/>
      <c r="FE54" s="859"/>
      <c r="FF54" s="859"/>
      <c r="FG54" s="859"/>
      <c r="FH54" s="859"/>
      <c r="FI54" s="859"/>
      <c r="FJ54" s="859"/>
      <c r="FK54" s="859"/>
      <c r="FL54" s="859"/>
      <c r="FM54" s="859"/>
      <c r="FN54" s="859"/>
      <c r="FO54" s="859"/>
      <c r="FP54" s="859"/>
      <c r="FQ54" s="859"/>
      <c r="FR54" s="859"/>
      <c r="FS54" s="859"/>
      <c r="FT54" s="859"/>
      <c r="FU54" s="859"/>
      <c r="FV54" s="859"/>
      <c r="FW54" s="859"/>
      <c r="FX54" s="859"/>
      <c r="FY54" s="859"/>
      <c r="FZ54" s="859"/>
      <c r="GA54" s="859"/>
      <c r="GB54" s="859"/>
      <c r="GC54" s="859"/>
      <c r="GD54" s="859"/>
      <c r="GE54" s="859"/>
      <c r="GF54" s="859"/>
      <c r="GG54" s="859"/>
      <c r="GH54" s="859"/>
      <c r="GI54" s="859"/>
      <c r="GJ54" s="859"/>
      <c r="GK54" s="859"/>
      <c r="GL54" s="859"/>
      <c r="GM54" s="859"/>
      <c r="GN54" s="859"/>
      <c r="GO54" s="859"/>
      <c r="GP54" s="859"/>
      <c r="GQ54" s="859"/>
      <c r="GR54" s="859"/>
      <c r="GS54" s="859"/>
      <c r="GT54" s="859"/>
      <c r="GU54" s="859"/>
      <c r="GV54" s="859"/>
      <c r="GW54" s="859"/>
      <c r="GX54" s="859"/>
      <c r="GY54" s="859"/>
      <c r="GZ54" s="859"/>
      <c r="HA54" s="859"/>
      <c r="HB54" s="859"/>
      <c r="HC54" s="859"/>
      <c r="HD54" s="859"/>
      <c r="HE54" s="859"/>
      <c r="HF54" s="859"/>
      <c r="HG54" s="859"/>
      <c r="HH54" s="859"/>
      <c r="HI54" s="859"/>
      <c r="HJ54" s="859"/>
      <c r="HK54" s="859"/>
      <c r="HL54" s="859"/>
      <c r="HM54" s="859"/>
      <c r="HN54" s="859"/>
      <c r="HO54" s="859"/>
      <c r="HP54" s="859"/>
      <c r="HQ54" s="859"/>
      <c r="HR54" s="859"/>
      <c r="HS54" s="859"/>
      <c r="HT54" s="859"/>
      <c r="HU54" s="859"/>
      <c r="HV54" s="859"/>
      <c r="HW54" s="859"/>
      <c r="HX54" s="859"/>
      <c r="HY54" s="859"/>
      <c r="HZ54" s="859"/>
      <c r="IA54" s="859"/>
      <c r="IB54" s="859"/>
      <c r="IC54" s="859"/>
      <c r="ID54" s="859"/>
      <c r="IE54" s="859"/>
      <c r="IF54" s="859"/>
      <c r="IG54" s="859"/>
      <c r="IH54" s="859"/>
      <c r="II54" s="859"/>
      <c r="IJ54" s="859"/>
      <c r="IK54" s="859"/>
      <c r="IL54" s="859"/>
      <c r="IM54" s="859"/>
      <c r="IN54" s="859"/>
      <c r="IO54" s="859"/>
      <c r="IP54" s="859"/>
      <c r="IQ54" s="859"/>
      <c r="IR54" s="859"/>
      <c r="IS54" s="859"/>
      <c r="IT54" s="859"/>
      <c r="IU54" s="859"/>
      <c r="IV54" s="859"/>
    </row>
    <row r="55" spans="1:256" s="607" customFormat="1" x14ac:dyDescent="0.2">
      <c r="A55" s="368"/>
      <c r="B55" s="184"/>
      <c r="C55" s="184"/>
      <c r="D55" s="184"/>
      <c r="E55" s="184"/>
      <c r="F55" s="184"/>
    </row>
    <row r="56" spans="1:256" x14ac:dyDescent="0.2">
      <c r="A56" s="368"/>
      <c r="B56" s="186" t="s">
        <v>1029</v>
      </c>
      <c r="C56" s="286"/>
      <c r="D56" s="286"/>
      <c r="E56" s="286"/>
      <c r="F56" s="184"/>
    </row>
    <row r="57" spans="1:256" s="185" customFormat="1" ht="48" customHeight="1" x14ac:dyDescent="0.2">
      <c r="A57" s="604"/>
      <c r="B57" s="863"/>
      <c r="C57" s="865" t="s">
        <v>905</v>
      </c>
      <c r="D57" s="865" t="s">
        <v>906</v>
      </c>
      <c r="E57" s="865" t="s">
        <v>907</v>
      </c>
      <c r="F57" s="865" t="s">
        <v>908</v>
      </c>
    </row>
    <row r="58" spans="1:256" s="185" customFormat="1" ht="38.25" customHeight="1" x14ac:dyDescent="0.2">
      <c r="A58" s="604"/>
      <c r="B58" s="864"/>
      <c r="C58" s="866"/>
      <c r="D58" s="866"/>
      <c r="E58" s="866"/>
      <c r="F58" s="866"/>
    </row>
    <row r="59" spans="1:256" s="185" customFormat="1" ht="65.25" customHeight="1" x14ac:dyDescent="0.2">
      <c r="A59" s="605" t="s">
        <v>909</v>
      </c>
      <c r="B59" s="608" t="s">
        <v>1030</v>
      </c>
      <c r="C59" s="601">
        <v>160</v>
      </c>
      <c r="D59" s="601">
        <v>194</v>
      </c>
      <c r="E59" s="601">
        <v>227</v>
      </c>
      <c r="F59" s="601">
        <f>SUM(C59:E59)</f>
        <v>581</v>
      </c>
    </row>
    <row r="60" spans="1:256" s="185" customFormat="1" ht="62.25" customHeight="1" x14ac:dyDescent="0.2">
      <c r="A60" s="605" t="s">
        <v>910</v>
      </c>
      <c r="B60" s="609" t="s">
        <v>1031</v>
      </c>
      <c r="C60" s="601">
        <v>0</v>
      </c>
      <c r="D60" s="601">
        <v>0</v>
      </c>
      <c r="E60" s="601">
        <v>0</v>
      </c>
      <c r="F60" s="601">
        <f t="shared" ref="F60:F61" si="6">SUM(C60:E60)</f>
        <v>0</v>
      </c>
    </row>
    <row r="61" spans="1:256" ht="51.75" customHeight="1" x14ac:dyDescent="0.2">
      <c r="A61" s="605" t="s">
        <v>911</v>
      </c>
      <c r="B61" s="608" t="s">
        <v>1032</v>
      </c>
      <c r="C61" s="601">
        <f>(C59-C60)</f>
        <v>160</v>
      </c>
      <c r="D61" s="601">
        <f>(D59-D60)</f>
        <v>194</v>
      </c>
      <c r="E61" s="601">
        <f>(E59-E60)</f>
        <v>227</v>
      </c>
      <c r="F61" s="601">
        <f t="shared" si="6"/>
        <v>581</v>
      </c>
    </row>
    <row r="62" spans="1:256" ht="57" customHeight="1" x14ac:dyDescent="0.2">
      <c r="A62" s="605" t="s">
        <v>912</v>
      </c>
      <c r="B62" s="610" t="s">
        <v>1033</v>
      </c>
      <c r="C62" s="601">
        <v>91</v>
      </c>
      <c r="D62" s="601">
        <v>125</v>
      </c>
      <c r="E62" s="601">
        <v>157</v>
      </c>
      <c r="F62" s="601">
        <f>SUM(C62:E62)</f>
        <v>373</v>
      </c>
    </row>
    <row r="63" spans="1:256" ht="66" customHeight="1" x14ac:dyDescent="0.2">
      <c r="A63" s="605" t="s">
        <v>913</v>
      </c>
      <c r="B63" s="611" t="s">
        <v>1034</v>
      </c>
      <c r="C63" s="601">
        <v>15</v>
      </c>
      <c r="D63" s="601">
        <v>17</v>
      </c>
      <c r="E63" s="601">
        <v>24</v>
      </c>
      <c r="F63" s="601">
        <f>SUM(C63:E63)</f>
        <v>56</v>
      </c>
    </row>
    <row r="64" spans="1:256" ht="63.75" customHeight="1" x14ac:dyDescent="0.2">
      <c r="A64" s="605" t="s">
        <v>914</v>
      </c>
      <c r="B64" s="611" t="s">
        <v>1035</v>
      </c>
      <c r="C64" s="601">
        <v>2</v>
      </c>
      <c r="D64" s="601">
        <v>1</v>
      </c>
      <c r="E64" s="601">
        <v>1</v>
      </c>
      <c r="F64" s="601">
        <f>SUM(C64:E64)</f>
        <v>4</v>
      </c>
    </row>
    <row r="65" spans="1:6" ht="25.5" customHeight="1" x14ac:dyDescent="0.2">
      <c r="A65" s="605" t="s">
        <v>915</v>
      </c>
      <c r="B65" s="610" t="s">
        <v>916</v>
      </c>
      <c r="C65" s="601">
        <f>SUM(C62:C64)</f>
        <v>108</v>
      </c>
      <c r="D65" s="601">
        <f>SUM(D62:D64)</f>
        <v>143</v>
      </c>
      <c r="E65" s="601">
        <f>SUM(E62:E64)</f>
        <v>182</v>
      </c>
      <c r="F65" s="601">
        <f>SUM(F62:F64)</f>
        <v>433</v>
      </c>
    </row>
    <row r="66" spans="1:6" ht="27.75" customHeight="1" x14ac:dyDescent="0.2">
      <c r="A66" s="605" t="s">
        <v>917</v>
      </c>
      <c r="B66" s="610" t="s">
        <v>1036</v>
      </c>
      <c r="C66" s="621">
        <f>C65/C61</f>
        <v>0.67500000000000004</v>
      </c>
      <c r="D66" s="621">
        <f>D65/D61</f>
        <v>0.73711340206185572</v>
      </c>
      <c r="E66" s="621">
        <f>E65/E61</f>
        <v>0.80176211453744495</v>
      </c>
      <c r="F66" s="621">
        <f>F65/F61</f>
        <v>0.74526678141135971</v>
      </c>
    </row>
    <row r="67" spans="1:6" ht="30.75" customHeight="1" x14ac:dyDescent="0.2">
      <c r="A67" s="369"/>
      <c r="B67" s="186" t="s">
        <v>990</v>
      </c>
      <c r="C67" s="600"/>
      <c r="D67" s="600"/>
      <c r="E67" s="600"/>
      <c r="F67" s="184"/>
    </row>
    <row r="68" spans="1:6" ht="42" customHeight="1" x14ac:dyDescent="0.2">
      <c r="A68" s="604"/>
      <c r="B68" s="863"/>
      <c r="C68" s="865" t="s">
        <v>905</v>
      </c>
      <c r="D68" s="865" t="s">
        <v>906</v>
      </c>
      <c r="E68" s="865" t="s">
        <v>907</v>
      </c>
      <c r="F68" s="865" t="s">
        <v>908</v>
      </c>
    </row>
    <row r="69" spans="1:6" ht="37.5" customHeight="1" x14ac:dyDescent="0.2">
      <c r="A69" s="604"/>
      <c r="B69" s="864"/>
      <c r="C69" s="866"/>
      <c r="D69" s="866"/>
      <c r="E69" s="866"/>
      <c r="F69" s="866"/>
    </row>
    <row r="70" spans="1:6" s="185" customFormat="1" ht="57.75" customHeight="1" x14ac:dyDescent="0.2">
      <c r="A70" s="605" t="s">
        <v>909</v>
      </c>
      <c r="B70" s="608" t="s">
        <v>991</v>
      </c>
      <c r="C70" s="601">
        <v>127</v>
      </c>
      <c r="D70" s="601">
        <v>207</v>
      </c>
      <c r="E70" s="601">
        <v>223</v>
      </c>
      <c r="F70" s="601">
        <f>SUM(C70:E70)</f>
        <v>557</v>
      </c>
    </row>
    <row r="71" spans="1:6" s="185" customFormat="1" ht="60" customHeight="1" x14ac:dyDescent="0.2">
      <c r="A71" s="605" t="s">
        <v>910</v>
      </c>
      <c r="B71" s="609" t="s">
        <v>992</v>
      </c>
      <c r="C71" s="601">
        <v>0</v>
      </c>
      <c r="D71" s="601">
        <v>0</v>
      </c>
      <c r="E71" s="601">
        <v>0</v>
      </c>
      <c r="F71" s="601">
        <f t="shared" ref="F71:F72" si="7">SUM(C71:E71)</f>
        <v>0</v>
      </c>
    </row>
    <row r="72" spans="1:6" ht="39.75" customHeight="1" x14ac:dyDescent="0.2">
      <c r="A72" s="605" t="s">
        <v>911</v>
      </c>
      <c r="B72" s="608" t="s">
        <v>993</v>
      </c>
      <c r="C72" s="601">
        <f>(C70-C71)</f>
        <v>127</v>
      </c>
      <c r="D72" s="601">
        <f>(D70-D71)</f>
        <v>207</v>
      </c>
      <c r="E72" s="601">
        <f>(E70-E71)</f>
        <v>223</v>
      </c>
      <c r="F72" s="601">
        <f t="shared" si="7"/>
        <v>557</v>
      </c>
    </row>
    <row r="73" spans="1:6" ht="47.25" customHeight="1" x14ac:dyDescent="0.2">
      <c r="A73" s="605" t="s">
        <v>912</v>
      </c>
      <c r="B73" s="610" t="s">
        <v>999</v>
      </c>
      <c r="C73" s="601">
        <v>72</v>
      </c>
      <c r="D73" s="601">
        <v>140</v>
      </c>
      <c r="E73" s="601">
        <v>161</v>
      </c>
      <c r="F73" s="601">
        <f>SUM(C73:E73)</f>
        <v>373</v>
      </c>
    </row>
    <row r="74" spans="1:6" ht="58.5" customHeight="1" x14ac:dyDescent="0.2">
      <c r="A74" s="605" t="s">
        <v>913</v>
      </c>
      <c r="B74" s="611" t="s">
        <v>1000</v>
      </c>
      <c r="C74" s="601">
        <v>10</v>
      </c>
      <c r="D74" s="601">
        <v>22</v>
      </c>
      <c r="E74" s="601">
        <v>11</v>
      </c>
      <c r="F74" s="601">
        <f>SUM(C74:E74)</f>
        <v>43</v>
      </c>
    </row>
    <row r="75" spans="1:6" ht="60" customHeight="1" x14ac:dyDescent="0.2">
      <c r="A75" s="605" t="s">
        <v>914</v>
      </c>
      <c r="B75" s="611" t="s">
        <v>996</v>
      </c>
      <c r="C75" s="601">
        <v>0</v>
      </c>
      <c r="D75" s="601">
        <v>0</v>
      </c>
      <c r="E75" s="601">
        <v>0</v>
      </c>
      <c r="F75" s="601">
        <f>SUM(C75:E75)</f>
        <v>0</v>
      </c>
    </row>
    <row r="76" spans="1:6" ht="31.5" customHeight="1" x14ac:dyDescent="0.2">
      <c r="A76" s="605" t="s">
        <v>915</v>
      </c>
      <c r="B76" s="610" t="s">
        <v>916</v>
      </c>
      <c r="C76" s="601">
        <f>SUM(C73:C75)</f>
        <v>82</v>
      </c>
      <c r="D76" s="601">
        <f>SUM(D73:D75)</f>
        <v>162</v>
      </c>
      <c r="E76" s="601">
        <f>SUM(E73:E75)</f>
        <v>172</v>
      </c>
      <c r="F76" s="601">
        <f>SUM(F73:F75)</f>
        <v>416</v>
      </c>
    </row>
    <row r="77" spans="1:6" ht="27.75" customHeight="1" x14ac:dyDescent="0.2">
      <c r="A77" s="605" t="s">
        <v>917</v>
      </c>
      <c r="B77" s="610" t="s">
        <v>997</v>
      </c>
      <c r="C77" s="621">
        <f>C76/C72</f>
        <v>0.64566929133858264</v>
      </c>
      <c r="D77" s="621">
        <f>D76/D72</f>
        <v>0.78260869565217395</v>
      </c>
      <c r="E77" s="621">
        <f>E76/E72</f>
        <v>0.77130044843049328</v>
      </c>
      <c r="F77" s="621">
        <f>F76/F72</f>
        <v>0.7468581687612208</v>
      </c>
    </row>
    <row r="78" spans="1:6" ht="24.75" customHeight="1" x14ac:dyDescent="0.2">
      <c r="A78" s="366"/>
    </row>
    <row r="79" spans="1:6" x14ac:dyDescent="0.2">
      <c r="A79" s="366"/>
      <c r="B79" s="3" t="s">
        <v>95</v>
      </c>
    </row>
    <row r="80" spans="1:6" ht="78.75" customHeight="1" x14ac:dyDescent="0.2">
      <c r="A80" s="366"/>
      <c r="B80" s="870" t="s">
        <v>1028</v>
      </c>
      <c r="C80" s="838"/>
      <c r="D80" s="838"/>
      <c r="E80" s="838"/>
      <c r="F80" s="838"/>
    </row>
    <row r="81" spans="1:6" ht="66" customHeight="1" x14ac:dyDescent="0.2">
      <c r="A81" s="363" t="s">
        <v>328</v>
      </c>
      <c r="B81" s="856" t="s">
        <v>1037</v>
      </c>
      <c r="C81" s="857"/>
      <c r="D81" s="857"/>
      <c r="E81" s="857"/>
      <c r="F81" s="192">
        <v>0.87050000000000005</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sheetData>
  <sheetProtection sheet="1" objects="1" scenarios="1"/>
  <mergeCells count="34">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2015-2016</oddHeader>
    <oddFooter>&amp;C&amp;A&amp;RPage &amp;P</oddFooter>
  </headerFooter>
  <ignoredErrors>
    <ignoredError sqref="G7:H7 G8:H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297" customWidth="1"/>
    <col min="2" max="2" width="27.85546875" style="311" customWidth="1"/>
    <col min="3" max="3" width="12.42578125" style="311" customWidth="1"/>
    <col min="4" max="4" width="14.7109375" style="311" customWidth="1"/>
    <col min="5" max="6" width="15.42578125" style="311" customWidth="1"/>
    <col min="7" max="7" width="12.140625" style="311" customWidth="1"/>
    <col min="8" max="16384" width="9.140625" style="311"/>
  </cols>
  <sheetData>
    <row r="1" spans="1:15" ht="34.5" thickBot="1" x14ac:dyDescent="0.25">
      <c r="A1" s="1069" t="s">
        <v>869</v>
      </c>
      <c r="B1" s="1069"/>
      <c r="C1" s="1069"/>
      <c r="D1" s="1069"/>
      <c r="E1" s="1069"/>
      <c r="F1" s="1069"/>
      <c r="G1" s="343" t="s">
        <v>819</v>
      </c>
      <c r="H1" s="344" t="s">
        <v>820</v>
      </c>
      <c r="I1" s="352" t="s">
        <v>802</v>
      </c>
      <c r="J1" s="347" t="s">
        <v>804</v>
      </c>
      <c r="L1" s="349" t="s">
        <v>806</v>
      </c>
      <c r="M1" s="350" t="s">
        <v>807</v>
      </c>
      <c r="N1" s="351" t="s">
        <v>823</v>
      </c>
      <c r="O1" s="345" t="s">
        <v>821</v>
      </c>
    </row>
    <row r="2" spans="1:15" x14ac:dyDescent="0.2"/>
    <row r="3" spans="1:15" ht="50.25" customHeight="1" x14ac:dyDescent="0.2">
      <c r="A3" s="363" t="s">
        <v>97</v>
      </c>
      <c r="B3" s="848" t="s">
        <v>1018</v>
      </c>
      <c r="C3" s="854"/>
      <c r="D3" s="854"/>
      <c r="E3" s="854"/>
      <c r="F3" s="854"/>
    </row>
    <row r="4" spans="1:15" x14ac:dyDescent="0.2">
      <c r="A4" s="363" t="s">
        <v>97</v>
      </c>
      <c r="B4" s="290"/>
      <c r="C4" s="855" t="s">
        <v>209</v>
      </c>
      <c r="D4" s="855"/>
      <c r="E4" s="855" t="s">
        <v>210</v>
      </c>
      <c r="F4" s="855"/>
      <c r="G4" s="374" t="s">
        <v>920</v>
      </c>
      <c r="H4" s="374" t="s">
        <v>872</v>
      </c>
      <c r="I4" s="374" t="s">
        <v>873</v>
      </c>
    </row>
    <row r="5" spans="1:15" x14ac:dyDescent="0.2">
      <c r="A5" s="363" t="s">
        <v>97</v>
      </c>
      <c r="B5" s="309"/>
      <c r="C5" s="292" t="s">
        <v>211</v>
      </c>
      <c r="D5" s="292" t="s">
        <v>212</v>
      </c>
      <c r="E5" s="292" t="s">
        <v>211</v>
      </c>
      <c r="F5" s="292" t="s">
        <v>212</v>
      </c>
      <c r="G5" s="373"/>
      <c r="H5" s="373"/>
      <c r="I5" s="373"/>
    </row>
    <row r="6" spans="1:15" x14ac:dyDescent="0.2">
      <c r="A6" s="363" t="s">
        <v>97</v>
      </c>
      <c r="B6" s="289" t="s">
        <v>213</v>
      </c>
      <c r="C6" s="17"/>
      <c r="D6" s="17"/>
      <c r="E6" s="17"/>
      <c r="F6" s="17"/>
      <c r="G6" s="373"/>
      <c r="H6" s="373"/>
      <c r="I6" s="373"/>
    </row>
    <row r="7" spans="1:15" ht="25.5" x14ac:dyDescent="0.2">
      <c r="A7" s="363" t="s">
        <v>97</v>
      </c>
      <c r="B7" s="18" t="s">
        <v>214</v>
      </c>
      <c r="C7" s="88">
        <v>0</v>
      </c>
      <c r="D7" s="88">
        <v>0</v>
      </c>
      <c r="E7" s="88">
        <v>1</v>
      </c>
      <c r="F7" s="88">
        <v>3</v>
      </c>
      <c r="G7" s="375">
        <f>SUM(C7:D7)</f>
        <v>0</v>
      </c>
      <c r="H7" s="375">
        <f>SUM(E7:F7)</f>
        <v>4</v>
      </c>
      <c r="I7" s="375">
        <f>SUM(C7:F7)</f>
        <v>4</v>
      </c>
    </row>
    <row r="8" spans="1:15" x14ac:dyDescent="0.2">
      <c r="A8" s="363" t="s">
        <v>97</v>
      </c>
      <c r="B8" s="291" t="s">
        <v>215</v>
      </c>
      <c r="C8" s="88">
        <v>1</v>
      </c>
      <c r="D8" s="88">
        <v>23</v>
      </c>
      <c r="E8" s="88">
        <v>17</v>
      </c>
      <c r="F8" s="88">
        <v>41</v>
      </c>
      <c r="G8" s="375">
        <f t="shared" ref="G8:G12" si="0">SUM(C8:D8)</f>
        <v>24</v>
      </c>
      <c r="H8" s="375">
        <f t="shared" ref="H8:H12" si="1">SUM(E8:F8)</f>
        <v>58</v>
      </c>
      <c r="I8" s="375">
        <f t="shared" ref="I8:I12" si="2">SUM(C8:F8)</f>
        <v>82</v>
      </c>
    </row>
    <row r="9" spans="1:15" x14ac:dyDescent="0.2">
      <c r="A9" s="363" t="s">
        <v>97</v>
      </c>
      <c r="B9" s="291" t="s">
        <v>216</v>
      </c>
      <c r="C9" s="88">
        <v>7</v>
      </c>
      <c r="D9" s="88">
        <v>18</v>
      </c>
      <c r="E9" s="88">
        <v>49</v>
      </c>
      <c r="F9" s="88">
        <v>83</v>
      </c>
      <c r="G9" s="375">
        <f t="shared" si="0"/>
        <v>25</v>
      </c>
      <c r="H9" s="375">
        <f t="shared" si="1"/>
        <v>132</v>
      </c>
      <c r="I9" s="375">
        <f t="shared" si="2"/>
        <v>157</v>
      </c>
    </row>
    <row r="10" spans="1:15" x14ac:dyDescent="0.2">
      <c r="A10" s="363" t="s">
        <v>97</v>
      </c>
      <c r="B10" s="19" t="s">
        <v>217</v>
      </c>
      <c r="C10" s="89">
        <v>8</v>
      </c>
      <c r="D10" s="89">
        <v>41</v>
      </c>
      <c r="E10" s="89">
        <v>67</v>
      </c>
      <c r="F10" s="89">
        <v>127</v>
      </c>
      <c r="G10" s="375">
        <f t="shared" si="0"/>
        <v>49</v>
      </c>
      <c r="H10" s="375">
        <f t="shared" si="1"/>
        <v>194</v>
      </c>
      <c r="I10" s="375">
        <f t="shared" si="2"/>
        <v>243</v>
      </c>
    </row>
    <row r="11" spans="1:15" ht="25.5" x14ac:dyDescent="0.2">
      <c r="A11" s="363" t="s">
        <v>97</v>
      </c>
      <c r="B11" s="18" t="s">
        <v>341</v>
      </c>
      <c r="C11" s="88">
        <v>0</v>
      </c>
      <c r="D11" s="88">
        <v>0</v>
      </c>
      <c r="E11" s="88">
        <v>35</v>
      </c>
      <c r="F11" s="88">
        <v>24</v>
      </c>
      <c r="G11" s="375">
        <f t="shared" si="0"/>
        <v>0</v>
      </c>
      <c r="H11" s="375">
        <f t="shared" si="1"/>
        <v>59</v>
      </c>
      <c r="I11" s="375">
        <f t="shared" si="2"/>
        <v>59</v>
      </c>
    </row>
    <row r="12" spans="1:15" x14ac:dyDescent="0.2">
      <c r="A12" s="363" t="s">
        <v>97</v>
      </c>
      <c r="B12" s="19" t="s">
        <v>342</v>
      </c>
      <c r="C12" s="89">
        <f>SUM(C10:C11)</f>
        <v>8</v>
      </c>
      <c r="D12" s="89">
        <f>SUM(D10:D11)</f>
        <v>41</v>
      </c>
      <c r="E12" s="89">
        <f>SUM(E10:E11)</f>
        <v>102</v>
      </c>
      <c r="F12" s="89">
        <f>SUM(F10:F11)</f>
        <v>151</v>
      </c>
      <c r="G12" s="375">
        <f t="shared" si="0"/>
        <v>49</v>
      </c>
      <c r="H12" s="375">
        <f t="shared" si="1"/>
        <v>253</v>
      </c>
      <c r="I12" s="375">
        <f t="shared" si="2"/>
        <v>302</v>
      </c>
    </row>
    <row r="13" spans="1:15" x14ac:dyDescent="0.2">
      <c r="A13" s="363" t="s">
        <v>97</v>
      </c>
      <c r="B13" s="289" t="s">
        <v>647</v>
      </c>
      <c r="C13" s="90"/>
      <c r="D13" s="90"/>
      <c r="E13" s="90"/>
      <c r="F13" s="90"/>
      <c r="G13" s="375"/>
      <c r="H13" s="375"/>
      <c r="I13" s="375"/>
    </row>
    <row r="14" spans="1:15" x14ac:dyDescent="0.2">
      <c r="A14" s="363" t="s">
        <v>97</v>
      </c>
      <c r="B14" s="378" t="s">
        <v>648</v>
      </c>
      <c r="C14" s="379"/>
      <c r="D14" s="379"/>
      <c r="E14" s="379"/>
      <c r="F14" s="379"/>
      <c r="G14" s="375">
        <f t="shared" ref="G14:G17" si="3">SUM(C14:D14)</f>
        <v>0</v>
      </c>
      <c r="H14" s="375">
        <f t="shared" ref="H14:H17" si="4">SUM(E14:F14)</f>
        <v>0</v>
      </c>
      <c r="I14" s="375">
        <f t="shared" ref="I14:I17" si="5">SUM(C14:F14)</f>
        <v>0</v>
      </c>
    </row>
    <row r="15" spans="1:15" x14ac:dyDescent="0.2">
      <c r="A15" s="363" t="s">
        <v>97</v>
      </c>
      <c r="B15" s="378" t="s">
        <v>216</v>
      </c>
      <c r="C15" s="379"/>
      <c r="D15" s="379"/>
      <c r="E15" s="379"/>
      <c r="F15" s="379"/>
      <c r="G15" s="375">
        <f t="shared" si="3"/>
        <v>0</v>
      </c>
      <c r="H15" s="375">
        <f t="shared" si="4"/>
        <v>0</v>
      </c>
      <c r="I15" s="375">
        <f t="shared" si="5"/>
        <v>0</v>
      </c>
    </row>
    <row r="16" spans="1:15" ht="25.5" x14ac:dyDescent="0.2">
      <c r="A16" s="363" t="s">
        <v>97</v>
      </c>
      <c r="B16" s="380" t="s">
        <v>649</v>
      </c>
      <c r="C16" s="379"/>
      <c r="D16" s="379"/>
      <c r="E16" s="379"/>
      <c r="F16" s="379"/>
      <c r="G16" s="375">
        <f t="shared" si="3"/>
        <v>0</v>
      </c>
      <c r="H16" s="375">
        <f t="shared" si="4"/>
        <v>0</v>
      </c>
      <c r="I16" s="375">
        <f t="shared" si="5"/>
        <v>0</v>
      </c>
    </row>
    <row r="17" spans="1:9" x14ac:dyDescent="0.2">
      <c r="A17" s="363" t="s">
        <v>97</v>
      </c>
      <c r="B17" s="381" t="s">
        <v>650</v>
      </c>
      <c r="C17" s="382">
        <f>SUM(C14:C16)</f>
        <v>0</v>
      </c>
      <c r="D17" s="382">
        <f>SUM(D14:D16)</f>
        <v>0</v>
      </c>
      <c r="E17" s="382">
        <f>SUM(E14:E16)</f>
        <v>0</v>
      </c>
      <c r="F17" s="382">
        <f>SUM(F14:F16)</f>
        <v>0</v>
      </c>
      <c r="G17" s="375">
        <f t="shared" si="3"/>
        <v>0</v>
      </c>
      <c r="H17" s="375">
        <f t="shared" si="4"/>
        <v>0</v>
      </c>
      <c r="I17" s="375">
        <f t="shared" si="5"/>
        <v>0</v>
      </c>
    </row>
    <row r="18" spans="1:9" x14ac:dyDescent="0.2">
      <c r="A18" s="363" t="s">
        <v>97</v>
      </c>
      <c r="B18" s="835" t="s">
        <v>651</v>
      </c>
      <c r="C18" s="835"/>
      <c r="D18" s="835"/>
      <c r="E18" s="835"/>
      <c r="F18" s="96">
        <f>SUM(C12:F12)</f>
        <v>302</v>
      </c>
    </row>
    <row r="19" spans="1:9" x14ac:dyDescent="0.2">
      <c r="A19" s="363" t="s">
        <v>97</v>
      </c>
      <c r="B19" s="1067" t="s">
        <v>472</v>
      </c>
      <c r="C19" s="1067"/>
      <c r="D19" s="1067"/>
      <c r="E19" s="1067"/>
      <c r="F19" s="377">
        <f>SUM(C17:F17)</f>
        <v>0</v>
      </c>
    </row>
    <row r="20" spans="1:9" x14ac:dyDescent="0.2">
      <c r="A20" s="363" t="s">
        <v>97</v>
      </c>
      <c r="B20" s="847" t="s">
        <v>652</v>
      </c>
      <c r="C20" s="847"/>
      <c r="D20" s="847"/>
      <c r="E20" s="847"/>
      <c r="F20" s="98">
        <f>SUM(F18:F19)</f>
        <v>302</v>
      </c>
    </row>
    <row r="21" spans="1:9" x14ac:dyDescent="0.2">
      <c r="A21" s="366"/>
    </row>
    <row r="22" spans="1:9" ht="254.25" customHeight="1" x14ac:dyDescent="0.2">
      <c r="A22" s="363" t="s">
        <v>98</v>
      </c>
      <c r="B22" s="848" t="s">
        <v>1019</v>
      </c>
      <c r="C22" s="849"/>
      <c r="D22" s="849"/>
      <c r="E22" s="849"/>
      <c r="F22" s="849"/>
    </row>
    <row r="23" spans="1:9" ht="78.75" x14ac:dyDescent="0.2">
      <c r="A23" s="363" t="s">
        <v>98</v>
      </c>
      <c r="B23" s="850"/>
      <c r="C23" s="850"/>
      <c r="D23" s="126" t="s">
        <v>653</v>
      </c>
      <c r="E23" s="126" t="s">
        <v>335</v>
      </c>
      <c r="F23" s="388" t="s">
        <v>96</v>
      </c>
      <c r="G23" s="385" t="s">
        <v>653</v>
      </c>
      <c r="H23" s="386" t="s">
        <v>335</v>
      </c>
      <c r="I23" s="386" t="s">
        <v>96</v>
      </c>
    </row>
    <row r="24" spans="1:9" x14ac:dyDescent="0.2">
      <c r="A24" s="363" t="s">
        <v>98</v>
      </c>
      <c r="B24" s="851" t="s">
        <v>654</v>
      </c>
      <c r="C24" s="851"/>
      <c r="D24" s="93">
        <v>0</v>
      </c>
      <c r="E24" s="93">
        <v>0</v>
      </c>
      <c r="F24" s="389">
        <v>0</v>
      </c>
      <c r="G24" s="387" t="e">
        <f t="shared" ref="G24:G33" si="6">D24/$D$33</f>
        <v>#DIV/0!</v>
      </c>
      <c r="H24" s="387">
        <f t="shared" ref="H24:H33" si="7">E24/$E$33</f>
        <v>0</v>
      </c>
      <c r="I24" s="387">
        <f t="shared" ref="I24:I33" si="8">F24/$F$33</f>
        <v>0</v>
      </c>
    </row>
    <row r="25" spans="1:9" x14ac:dyDescent="0.2">
      <c r="A25" s="363" t="s">
        <v>98</v>
      </c>
      <c r="B25" s="852" t="s">
        <v>781</v>
      </c>
      <c r="C25" s="846"/>
      <c r="D25" s="93">
        <v>0</v>
      </c>
      <c r="E25" s="93">
        <v>20</v>
      </c>
      <c r="F25" s="389">
        <v>20</v>
      </c>
      <c r="G25" s="387" t="e">
        <f t="shared" si="6"/>
        <v>#DIV/0!</v>
      </c>
      <c r="H25" s="387">
        <f t="shared" si="7"/>
        <v>8.2304526748971193E-2</v>
      </c>
      <c r="I25" s="387">
        <f t="shared" si="8"/>
        <v>6.6225165562913912E-2</v>
      </c>
    </row>
    <row r="26" spans="1:9" x14ac:dyDescent="0.2">
      <c r="A26" s="363" t="s">
        <v>98</v>
      </c>
      <c r="B26" s="844" t="s">
        <v>0</v>
      </c>
      <c r="C26" s="844"/>
      <c r="D26" s="93">
        <v>0</v>
      </c>
      <c r="E26" s="93">
        <v>38</v>
      </c>
      <c r="F26" s="389">
        <v>39</v>
      </c>
      <c r="G26" s="387" t="e">
        <f t="shared" si="6"/>
        <v>#DIV/0!</v>
      </c>
      <c r="H26" s="387">
        <f t="shared" si="7"/>
        <v>0.15637860082304528</v>
      </c>
      <c r="I26" s="387">
        <f t="shared" si="8"/>
        <v>0.12913907284768211</v>
      </c>
    </row>
    <row r="27" spans="1:9" x14ac:dyDescent="0.2">
      <c r="A27" s="363" t="s">
        <v>98</v>
      </c>
      <c r="B27" s="845" t="s">
        <v>86</v>
      </c>
      <c r="C27" s="846"/>
      <c r="D27" s="93">
        <v>0</v>
      </c>
      <c r="E27" s="93">
        <v>120</v>
      </c>
      <c r="F27" s="389">
        <v>122</v>
      </c>
      <c r="G27" s="387" t="e">
        <f t="shared" si="6"/>
        <v>#DIV/0!</v>
      </c>
      <c r="H27" s="387">
        <f t="shared" si="7"/>
        <v>0.49382716049382713</v>
      </c>
      <c r="I27" s="387">
        <f t="shared" si="8"/>
        <v>0.40397350993377484</v>
      </c>
    </row>
    <row r="28" spans="1:9" ht="15" customHeight="1" x14ac:dyDescent="0.2">
      <c r="A28" s="363" t="s">
        <v>98</v>
      </c>
      <c r="B28" s="844" t="s">
        <v>1</v>
      </c>
      <c r="C28" s="844"/>
      <c r="D28" s="93">
        <v>0</v>
      </c>
      <c r="E28" s="93">
        <v>2</v>
      </c>
      <c r="F28" s="389">
        <v>2</v>
      </c>
      <c r="G28" s="387" t="e">
        <f t="shared" si="6"/>
        <v>#DIV/0!</v>
      </c>
      <c r="H28" s="387">
        <f t="shared" si="7"/>
        <v>8.23045267489712E-3</v>
      </c>
      <c r="I28" s="387">
        <f t="shared" si="8"/>
        <v>6.6225165562913907E-3</v>
      </c>
    </row>
    <row r="29" spans="1:9" x14ac:dyDescent="0.2">
      <c r="A29" s="363" t="s">
        <v>98</v>
      </c>
      <c r="B29" s="844" t="s">
        <v>2</v>
      </c>
      <c r="C29" s="844"/>
      <c r="D29" s="93">
        <v>0</v>
      </c>
      <c r="E29" s="93">
        <v>13</v>
      </c>
      <c r="F29" s="389">
        <v>14</v>
      </c>
      <c r="G29" s="387" t="e">
        <f t="shared" si="6"/>
        <v>#DIV/0!</v>
      </c>
      <c r="H29" s="387">
        <f t="shared" si="7"/>
        <v>5.3497942386831275E-2</v>
      </c>
      <c r="I29" s="387">
        <f t="shared" si="8"/>
        <v>4.6357615894039736E-2</v>
      </c>
    </row>
    <row r="30" spans="1:9" ht="26.25" customHeight="1" x14ac:dyDescent="0.2">
      <c r="A30" s="363" t="s">
        <v>98</v>
      </c>
      <c r="B30" s="868" t="s">
        <v>3</v>
      </c>
      <c r="C30" s="869"/>
      <c r="D30" s="93">
        <v>0</v>
      </c>
      <c r="E30" s="93">
        <v>0</v>
      </c>
      <c r="F30" s="389">
        <v>0</v>
      </c>
      <c r="G30" s="387" t="e">
        <f t="shared" si="6"/>
        <v>#DIV/0!</v>
      </c>
      <c r="H30" s="387">
        <f t="shared" si="7"/>
        <v>0</v>
      </c>
      <c r="I30" s="387">
        <f t="shared" si="8"/>
        <v>0</v>
      </c>
    </row>
    <row r="31" spans="1:9" x14ac:dyDescent="0.2">
      <c r="A31" s="363" t="s">
        <v>98</v>
      </c>
      <c r="B31" s="844" t="s">
        <v>4</v>
      </c>
      <c r="C31" s="844"/>
      <c r="D31" s="93">
        <v>0</v>
      </c>
      <c r="E31" s="93">
        <v>8</v>
      </c>
      <c r="F31" s="389">
        <v>8</v>
      </c>
      <c r="G31" s="387" t="e">
        <f t="shared" si="6"/>
        <v>#DIV/0!</v>
      </c>
      <c r="H31" s="387">
        <f t="shared" si="7"/>
        <v>3.292181069958848E-2</v>
      </c>
      <c r="I31" s="387">
        <f t="shared" si="8"/>
        <v>2.6490066225165563E-2</v>
      </c>
    </row>
    <row r="32" spans="1:9" x14ac:dyDescent="0.2">
      <c r="A32" s="363" t="s">
        <v>98</v>
      </c>
      <c r="B32" s="844" t="s">
        <v>5</v>
      </c>
      <c r="C32" s="844"/>
      <c r="D32" s="93">
        <v>0</v>
      </c>
      <c r="E32" s="93">
        <v>42</v>
      </c>
      <c r="F32" s="389">
        <v>97</v>
      </c>
      <c r="G32" s="387" t="e">
        <f t="shared" si="6"/>
        <v>#DIV/0!</v>
      </c>
      <c r="H32" s="387">
        <f t="shared" si="7"/>
        <v>0.1728395061728395</v>
      </c>
      <c r="I32" s="387">
        <f t="shared" si="8"/>
        <v>0.32119205298013243</v>
      </c>
    </row>
    <row r="33" spans="1:9" x14ac:dyDescent="0.2">
      <c r="A33" s="363" t="s">
        <v>98</v>
      </c>
      <c r="B33" s="858" t="s">
        <v>87</v>
      </c>
      <c r="C33" s="858"/>
      <c r="D33" s="94">
        <f>SUM(D24:D32)</f>
        <v>0</v>
      </c>
      <c r="E33" s="94">
        <f>SUM(E24:E32)</f>
        <v>243</v>
      </c>
      <c r="F33" s="390">
        <f>SUM(F24:F32)</f>
        <v>302</v>
      </c>
      <c r="G33" s="387" t="e">
        <f t="shared" si="6"/>
        <v>#DIV/0!</v>
      </c>
      <c r="H33" s="387">
        <f t="shared" si="7"/>
        <v>1</v>
      </c>
      <c r="I33" s="387">
        <f t="shared" si="8"/>
        <v>1</v>
      </c>
    </row>
    <row r="34" spans="1:9" x14ac:dyDescent="0.2"/>
    <row r="35" spans="1:9" ht="15.75" x14ac:dyDescent="0.25">
      <c r="A35" s="580"/>
      <c r="B35" s="22" t="s">
        <v>88</v>
      </c>
      <c r="C35" s="581"/>
    </row>
    <row r="36" spans="1:9" x14ac:dyDescent="0.2">
      <c r="A36" s="582" t="s">
        <v>99</v>
      </c>
      <c r="B36" s="3" t="s">
        <v>1025</v>
      </c>
      <c r="C36" s="581"/>
      <c r="F36" s="23"/>
    </row>
    <row r="37" spans="1:9" x14ac:dyDescent="0.2">
      <c r="A37" s="582" t="s">
        <v>99</v>
      </c>
      <c r="B37" s="403" t="s">
        <v>89</v>
      </c>
      <c r="C37" s="95">
        <v>15</v>
      </c>
      <c r="F37" s="23"/>
    </row>
    <row r="38" spans="1:9" x14ac:dyDescent="0.2">
      <c r="A38" s="582" t="s">
        <v>99</v>
      </c>
      <c r="B38" s="403" t="s">
        <v>90</v>
      </c>
      <c r="C38" s="95">
        <v>31</v>
      </c>
      <c r="F38" s="23"/>
    </row>
    <row r="39" spans="1:9" x14ac:dyDescent="0.2">
      <c r="A39" s="582" t="s">
        <v>99</v>
      </c>
      <c r="B39" s="403" t="s">
        <v>91</v>
      </c>
      <c r="C39" s="95">
        <v>91</v>
      </c>
      <c r="F39" s="23"/>
    </row>
    <row r="40" spans="1:9" x14ac:dyDescent="0.2">
      <c r="A40" s="582" t="s">
        <v>99</v>
      </c>
      <c r="B40" s="403" t="s">
        <v>579</v>
      </c>
      <c r="C40" s="95"/>
      <c r="F40" s="23"/>
    </row>
    <row r="41" spans="1:9" x14ac:dyDescent="0.2">
      <c r="A41" s="582" t="s">
        <v>99</v>
      </c>
      <c r="B41" s="403" t="s">
        <v>92</v>
      </c>
      <c r="C41" s="95"/>
      <c r="F41" s="23"/>
    </row>
    <row r="42" spans="1:9" x14ac:dyDescent="0.2">
      <c r="A42" s="582" t="s">
        <v>99</v>
      </c>
      <c r="B42" s="403" t="s">
        <v>93</v>
      </c>
      <c r="C42" s="95"/>
      <c r="F42" s="23"/>
    </row>
    <row r="43" spans="1:9" ht="25.5" x14ac:dyDescent="0.2">
      <c r="A43" s="582" t="s">
        <v>99</v>
      </c>
      <c r="B43" s="583" t="s">
        <v>473</v>
      </c>
      <c r="C43" s="95"/>
      <c r="F43" s="23"/>
    </row>
    <row r="44" spans="1:9" ht="25.5" x14ac:dyDescent="0.2">
      <c r="A44" s="582" t="s">
        <v>99</v>
      </c>
      <c r="B44" s="583" t="s">
        <v>474</v>
      </c>
      <c r="C44" s="95"/>
      <c r="F44" s="23"/>
    </row>
    <row r="45" spans="1:9" x14ac:dyDescent="0.2">
      <c r="A45" s="582" t="s">
        <v>99</v>
      </c>
      <c r="B45" s="584" t="s">
        <v>475</v>
      </c>
      <c r="C45" s="95"/>
      <c r="F45" s="23"/>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297" customWidth="1"/>
    <col min="2" max="2" width="27.85546875" style="311" customWidth="1"/>
    <col min="3" max="3" width="12.42578125" style="311" customWidth="1"/>
    <col min="4" max="4" width="14.7109375" style="311" customWidth="1"/>
    <col min="5" max="6" width="15.42578125" style="311" customWidth="1"/>
    <col min="7" max="7" width="13.85546875" style="311" customWidth="1"/>
    <col min="8" max="16384" width="9.140625" style="311"/>
  </cols>
  <sheetData>
    <row r="1" spans="1:15" ht="34.5" thickBot="1" x14ac:dyDescent="0.25">
      <c r="A1" s="1070" t="s">
        <v>868</v>
      </c>
      <c r="B1" s="1070"/>
      <c r="C1" s="1070"/>
      <c r="D1" s="1070"/>
      <c r="E1" s="1070"/>
      <c r="F1" s="1070"/>
      <c r="G1" s="343" t="s">
        <v>819</v>
      </c>
      <c r="H1" s="344" t="s">
        <v>820</v>
      </c>
      <c r="I1" s="352" t="s">
        <v>802</v>
      </c>
      <c r="J1" s="347" t="s">
        <v>804</v>
      </c>
      <c r="K1" s="348" t="s">
        <v>805</v>
      </c>
      <c r="M1" s="350" t="s">
        <v>807</v>
      </c>
      <c r="N1" s="351" t="s">
        <v>823</v>
      </c>
      <c r="O1" s="345" t="s">
        <v>821</v>
      </c>
    </row>
    <row r="2" spans="1:15" x14ac:dyDescent="0.2"/>
    <row r="3" spans="1:15" ht="50.25" customHeight="1" x14ac:dyDescent="0.2">
      <c r="A3" s="363" t="s">
        <v>97</v>
      </c>
      <c r="B3" s="848" t="s">
        <v>1018</v>
      </c>
      <c r="C3" s="854"/>
      <c r="D3" s="854"/>
      <c r="E3" s="854"/>
      <c r="F3" s="854"/>
    </row>
    <row r="4" spans="1:15" x14ac:dyDescent="0.2">
      <c r="A4" s="363" t="s">
        <v>97</v>
      </c>
      <c r="B4" s="290"/>
      <c r="C4" s="855" t="s">
        <v>209</v>
      </c>
      <c r="D4" s="855"/>
      <c r="E4" s="855" t="s">
        <v>210</v>
      </c>
      <c r="F4" s="855"/>
      <c r="G4" s="374" t="s">
        <v>919</v>
      </c>
      <c r="H4" s="374" t="s">
        <v>872</v>
      </c>
      <c r="I4" s="374" t="s">
        <v>873</v>
      </c>
    </row>
    <row r="5" spans="1:15" x14ac:dyDescent="0.2">
      <c r="A5" s="363" t="s">
        <v>97</v>
      </c>
      <c r="B5" s="309"/>
      <c r="C5" s="292" t="s">
        <v>211</v>
      </c>
      <c r="D5" s="292" t="s">
        <v>212</v>
      </c>
      <c r="E5" s="292" t="s">
        <v>211</v>
      </c>
      <c r="F5" s="292" t="s">
        <v>212</v>
      </c>
      <c r="G5" s="384"/>
      <c r="H5" s="384"/>
      <c r="I5" s="384"/>
    </row>
    <row r="6" spans="1:15" x14ac:dyDescent="0.2">
      <c r="A6" s="363" t="s">
        <v>97</v>
      </c>
      <c r="B6" s="289" t="s">
        <v>213</v>
      </c>
      <c r="C6" s="17"/>
      <c r="D6" s="17"/>
      <c r="E6" s="17"/>
      <c r="F6" s="17"/>
      <c r="G6" s="374"/>
      <c r="H6" s="374"/>
      <c r="I6" s="374"/>
    </row>
    <row r="7" spans="1:15" ht="25.5" x14ac:dyDescent="0.2">
      <c r="A7" s="363" t="s">
        <v>97</v>
      </c>
      <c r="B7" s="380" t="s">
        <v>214</v>
      </c>
      <c r="C7" s="396"/>
      <c r="D7" s="396"/>
      <c r="E7" s="396"/>
      <c r="F7" s="396"/>
      <c r="G7" s="375">
        <f>SUM(C7:D7)</f>
        <v>0</v>
      </c>
      <c r="H7" s="375">
        <f>SUM(E7:F7)</f>
        <v>0</v>
      </c>
      <c r="I7" s="375">
        <f>SUM(C7:F7)</f>
        <v>0</v>
      </c>
    </row>
    <row r="8" spans="1:15" x14ac:dyDescent="0.2">
      <c r="A8" s="363" t="s">
        <v>97</v>
      </c>
      <c r="B8" s="378" t="s">
        <v>215</v>
      </c>
      <c r="C8" s="396"/>
      <c r="D8" s="396"/>
      <c r="E8" s="396"/>
      <c r="F8" s="396"/>
      <c r="G8" s="375">
        <f t="shared" ref="G8:G12" si="0">SUM(C8:D8)</f>
        <v>0</v>
      </c>
      <c r="H8" s="375">
        <f t="shared" ref="H8:H12" si="1">SUM(E8:F8)</f>
        <v>0</v>
      </c>
      <c r="I8" s="375">
        <f t="shared" ref="I8:I12" si="2">SUM(C8:F8)</f>
        <v>0</v>
      </c>
    </row>
    <row r="9" spans="1:15" x14ac:dyDescent="0.2">
      <c r="A9" s="363" t="s">
        <v>97</v>
      </c>
      <c r="B9" s="378" t="s">
        <v>216</v>
      </c>
      <c r="C9" s="396"/>
      <c r="D9" s="396"/>
      <c r="E9" s="396"/>
      <c r="F9" s="396"/>
      <c r="G9" s="375">
        <f t="shared" si="0"/>
        <v>0</v>
      </c>
      <c r="H9" s="375">
        <f t="shared" si="1"/>
        <v>0</v>
      </c>
      <c r="I9" s="375">
        <f t="shared" si="2"/>
        <v>0</v>
      </c>
    </row>
    <row r="10" spans="1:15" x14ac:dyDescent="0.2">
      <c r="A10" s="363" t="s">
        <v>97</v>
      </c>
      <c r="B10" s="381" t="s">
        <v>217</v>
      </c>
      <c r="C10" s="397">
        <f>SUM(C7:C9)</f>
        <v>0</v>
      </c>
      <c r="D10" s="397">
        <f>SUM(D7:D9)</f>
        <v>0</v>
      </c>
      <c r="E10" s="397">
        <f>SUM(E7:E9)</f>
        <v>0</v>
      </c>
      <c r="F10" s="397">
        <f>SUM(F7:F9)</f>
        <v>0</v>
      </c>
      <c r="G10" s="375">
        <f t="shared" si="0"/>
        <v>0</v>
      </c>
      <c r="H10" s="375">
        <f t="shared" si="1"/>
        <v>0</v>
      </c>
      <c r="I10" s="375">
        <f t="shared" si="2"/>
        <v>0</v>
      </c>
    </row>
    <row r="11" spans="1:15" ht="25.5" x14ac:dyDescent="0.2">
      <c r="A11" s="363" t="s">
        <v>97</v>
      </c>
      <c r="B11" s="380" t="s">
        <v>341</v>
      </c>
      <c r="C11" s="396"/>
      <c r="D11" s="396"/>
      <c r="E11" s="396"/>
      <c r="F11" s="396"/>
      <c r="G11" s="375">
        <f t="shared" si="0"/>
        <v>0</v>
      </c>
      <c r="H11" s="375">
        <f t="shared" si="1"/>
        <v>0</v>
      </c>
      <c r="I11" s="375">
        <f t="shared" si="2"/>
        <v>0</v>
      </c>
    </row>
    <row r="12" spans="1:15" x14ac:dyDescent="0.2">
      <c r="A12" s="363" t="s">
        <v>97</v>
      </c>
      <c r="B12" s="381" t="s">
        <v>342</v>
      </c>
      <c r="C12" s="397">
        <f>SUM(C10:C11)</f>
        <v>0</v>
      </c>
      <c r="D12" s="397">
        <f>SUM(D10:D11)</f>
        <v>0</v>
      </c>
      <c r="E12" s="397">
        <f>SUM(E10:E11)</f>
        <v>0</v>
      </c>
      <c r="F12" s="397">
        <f>SUM(F10:F11)</f>
        <v>0</v>
      </c>
      <c r="G12" s="375">
        <f t="shared" si="0"/>
        <v>0</v>
      </c>
      <c r="H12" s="375">
        <f t="shared" si="1"/>
        <v>0</v>
      </c>
      <c r="I12" s="375">
        <f t="shared" si="2"/>
        <v>0</v>
      </c>
    </row>
    <row r="13" spans="1:15" x14ac:dyDescent="0.2">
      <c r="A13" s="363" t="s">
        <v>97</v>
      </c>
      <c r="B13" s="289" t="s">
        <v>647</v>
      </c>
      <c r="C13" s="90"/>
      <c r="D13" s="90"/>
      <c r="E13" s="90"/>
      <c r="F13" s="90"/>
      <c r="G13" s="375"/>
      <c r="H13" s="375"/>
      <c r="I13" s="375"/>
    </row>
    <row r="14" spans="1:15" x14ac:dyDescent="0.2">
      <c r="A14" s="363" t="s">
        <v>97</v>
      </c>
      <c r="B14" s="21" t="s">
        <v>648</v>
      </c>
      <c r="C14" s="91">
        <v>15</v>
      </c>
      <c r="D14" s="91">
        <v>59</v>
      </c>
      <c r="E14" s="91">
        <v>2</v>
      </c>
      <c r="F14" s="91">
        <v>14</v>
      </c>
      <c r="G14" s="375">
        <f t="shared" ref="G14:G17" si="3">SUM(C14:D14)</f>
        <v>74</v>
      </c>
      <c r="H14" s="375">
        <f t="shared" ref="H14:H17" si="4">SUM(E14:F14)</f>
        <v>16</v>
      </c>
      <c r="I14" s="375">
        <f t="shared" ref="I14:I17" si="5">SUM(C14:F14)</f>
        <v>90</v>
      </c>
    </row>
    <row r="15" spans="1:15" x14ac:dyDescent="0.2">
      <c r="A15" s="363" t="s">
        <v>97</v>
      </c>
      <c r="B15" s="21" t="s">
        <v>216</v>
      </c>
      <c r="C15" s="91">
        <v>109</v>
      </c>
      <c r="D15" s="91">
        <v>288</v>
      </c>
      <c r="E15" s="91">
        <v>71</v>
      </c>
      <c r="F15" s="91">
        <v>151</v>
      </c>
      <c r="G15" s="375">
        <f t="shared" si="3"/>
        <v>397</v>
      </c>
      <c r="H15" s="375">
        <f t="shared" si="4"/>
        <v>222</v>
      </c>
      <c r="I15" s="375">
        <f t="shared" si="5"/>
        <v>619</v>
      </c>
    </row>
    <row r="16" spans="1:15" ht="25.5" x14ac:dyDescent="0.2">
      <c r="A16" s="363" t="s">
        <v>97</v>
      </c>
      <c r="B16" s="20" t="s">
        <v>649</v>
      </c>
      <c r="C16" s="91">
        <v>2</v>
      </c>
      <c r="D16" s="91">
        <v>12</v>
      </c>
      <c r="E16" s="91">
        <v>22</v>
      </c>
      <c r="F16" s="91">
        <v>78</v>
      </c>
      <c r="G16" s="375">
        <f t="shared" si="3"/>
        <v>14</v>
      </c>
      <c r="H16" s="375">
        <f t="shared" si="4"/>
        <v>100</v>
      </c>
      <c r="I16" s="375">
        <f t="shared" si="5"/>
        <v>114</v>
      </c>
    </row>
    <row r="17" spans="1:9" x14ac:dyDescent="0.2">
      <c r="A17" s="363" t="s">
        <v>97</v>
      </c>
      <c r="B17" s="19" t="s">
        <v>650</v>
      </c>
      <c r="C17" s="92">
        <v>126</v>
      </c>
      <c r="D17" s="92">
        <v>359</v>
      </c>
      <c r="E17" s="92">
        <v>95</v>
      </c>
      <c r="F17" s="92">
        <v>243</v>
      </c>
      <c r="G17" s="375">
        <f t="shared" si="3"/>
        <v>485</v>
      </c>
      <c r="H17" s="375">
        <f t="shared" si="4"/>
        <v>338</v>
      </c>
      <c r="I17" s="375">
        <f t="shared" si="5"/>
        <v>823</v>
      </c>
    </row>
    <row r="18" spans="1:9" x14ac:dyDescent="0.2">
      <c r="A18" s="363" t="s">
        <v>97</v>
      </c>
      <c r="B18" s="1071" t="s">
        <v>651</v>
      </c>
      <c r="C18" s="1071"/>
      <c r="D18" s="1071"/>
      <c r="E18" s="1071"/>
      <c r="F18" s="398">
        <f>SUM(C12:F12)</f>
        <v>0</v>
      </c>
    </row>
    <row r="19" spans="1:9" x14ac:dyDescent="0.2">
      <c r="A19" s="363" t="s">
        <v>97</v>
      </c>
      <c r="B19" s="853" t="s">
        <v>472</v>
      </c>
      <c r="C19" s="853"/>
      <c r="D19" s="853"/>
      <c r="E19" s="853"/>
      <c r="F19" s="97">
        <f>SUM(C17:F17)</f>
        <v>823</v>
      </c>
    </row>
    <row r="20" spans="1:9" x14ac:dyDescent="0.2">
      <c r="A20" s="363" t="s">
        <v>97</v>
      </c>
      <c r="B20" s="847" t="s">
        <v>652</v>
      </c>
      <c r="C20" s="847"/>
      <c r="D20" s="847"/>
      <c r="E20" s="847"/>
      <c r="F20" s="98">
        <f>SUM(F18:F19)</f>
        <v>823</v>
      </c>
    </row>
    <row r="21" spans="1:9" x14ac:dyDescent="0.2">
      <c r="A21" s="366"/>
    </row>
    <row r="22" spans="1:9" x14ac:dyDescent="0.2"/>
    <row r="23" spans="1:9" ht="15.75" x14ac:dyDescent="0.25">
      <c r="A23" s="580"/>
      <c r="B23" s="22" t="s">
        <v>88</v>
      </c>
      <c r="C23" s="581"/>
    </row>
    <row r="24" spans="1:9" x14ac:dyDescent="0.2">
      <c r="A24" s="582" t="s">
        <v>99</v>
      </c>
      <c r="B24" s="3" t="s">
        <v>1025</v>
      </c>
      <c r="C24" s="581"/>
      <c r="F24" s="23"/>
    </row>
    <row r="25" spans="1:9" x14ac:dyDescent="0.2">
      <c r="A25" s="582" t="s">
        <v>99</v>
      </c>
      <c r="B25" s="403" t="s">
        <v>89</v>
      </c>
      <c r="C25" s="95"/>
      <c r="F25" s="23"/>
    </row>
    <row r="26" spans="1:9" x14ac:dyDescent="0.2">
      <c r="A26" s="582" t="s">
        <v>99</v>
      </c>
      <c r="B26" s="403" t="s">
        <v>90</v>
      </c>
      <c r="C26" s="95"/>
      <c r="F26" s="23"/>
    </row>
    <row r="27" spans="1:9" x14ac:dyDescent="0.2">
      <c r="A27" s="582" t="s">
        <v>99</v>
      </c>
      <c r="B27" s="403" t="s">
        <v>91</v>
      </c>
      <c r="C27" s="95"/>
      <c r="F27" s="23"/>
    </row>
    <row r="28" spans="1:9" x14ac:dyDescent="0.2">
      <c r="A28" s="582" t="s">
        <v>99</v>
      </c>
      <c r="B28" s="403" t="s">
        <v>579</v>
      </c>
      <c r="C28" s="95">
        <v>29</v>
      </c>
      <c r="F28" s="23"/>
    </row>
    <row r="29" spans="1:9" x14ac:dyDescent="0.2">
      <c r="A29" s="582" t="s">
        <v>99</v>
      </c>
      <c r="B29" s="403" t="s">
        <v>92</v>
      </c>
      <c r="C29" s="95">
        <v>217</v>
      </c>
      <c r="F29" s="23"/>
    </row>
    <row r="30" spans="1:9" x14ac:dyDescent="0.2">
      <c r="A30" s="582" t="s">
        <v>99</v>
      </c>
      <c r="B30" s="403" t="s">
        <v>93</v>
      </c>
      <c r="C30" s="95"/>
      <c r="F30" s="23"/>
    </row>
    <row r="31" spans="1:9" ht="25.5" x14ac:dyDescent="0.2">
      <c r="A31" s="582" t="s">
        <v>99</v>
      </c>
      <c r="B31" s="583" t="s">
        <v>473</v>
      </c>
      <c r="C31" s="95">
        <v>22</v>
      </c>
      <c r="F31" s="23"/>
    </row>
    <row r="32" spans="1:9" ht="25.5" x14ac:dyDescent="0.2">
      <c r="A32" s="582" t="s">
        <v>99</v>
      </c>
      <c r="B32" s="583" t="s">
        <v>474</v>
      </c>
      <c r="C32" s="95">
        <v>8</v>
      </c>
      <c r="F32" s="23"/>
    </row>
    <row r="33" spans="1:6" x14ac:dyDescent="0.2">
      <c r="A33" s="582" t="s">
        <v>99</v>
      </c>
      <c r="B33" s="584" t="s">
        <v>475</v>
      </c>
      <c r="C33" s="95"/>
      <c r="F33" s="23"/>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110"/>
  <sheetViews>
    <sheetView showRuler="0" zoomScale="90" zoomScaleNormal="90" workbookViewId="0">
      <selection sqref="A1:F1"/>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1072" t="s">
        <v>867</v>
      </c>
      <c r="B1" s="1072"/>
      <c r="C1" s="1072"/>
      <c r="D1" s="1072"/>
      <c r="E1" s="1072"/>
      <c r="F1" s="1072"/>
      <c r="G1" s="343" t="s">
        <v>819</v>
      </c>
      <c r="H1" s="344" t="s">
        <v>820</v>
      </c>
      <c r="I1" s="352" t="s">
        <v>802</v>
      </c>
      <c r="J1" s="347" t="s">
        <v>804</v>
      </c>
      <c r="K1" s="348" t="s">
        <v>805</v>
      </c>
      <c r="L1" s="349" t="s">
        <v>806</v>
      </c>
      <c r="M1" s="311"/>
      <c r="N1" s="351" t="s">
        <v>823</v>
      </c>
      <c r="O1" s="345" t="s">
        <v>821</v>
      </c>
    </row>
    <row r="2" spans="1:15" x14ac:dyDescent="0.2"/>
    <row r="3" spans="1:15" ht="50.25" customHeight="1" x14ac:dyDescent="0.2">
      <c r="A3" s="363" t="s">
        <v>97</v>
      </c>
      <c r="B3" s="848" t="s">
        <v>1232</v>
      </c>
      <c r="C3" s="854"/>
      <c r="D3" s="854"/>
      <c r="E3" s="854"/>
      <c r="F3" s="854"/>
    </row>
    <row r="4" spans="1:15" x14ac:dyDescent="0.2">
      <c r="A4" s="363" t="s">
        <v>97</v>
      </c>
      <c r="B4" s="83"/>
      <c r="C4" s="855" t="s">
        <v>209</v>
      </c>
      <c r="D4" s="855"/>
      <c r="E4" s="855" t="s">
        <v>210</v>
      </c>
      <c r="F4" s="855"/>
      <c r="G4" s="374" t="s">
        <v>871</v>
      </c>
      <c r="H4" s="374" t="s">
        <v>872</v>
      </c>
      <c r="I4" s="374" t="s">
        <v>873</v>
      </c>
    </row>
    <row r="5" spans="1:15" x14ac:dyDescent="0.2">
      <c r="A5" s="363" t="s">
        <v>97</v>
      </c>
      <c r="B5" s="109"/>
      <c r="C5" s="15" t="s">
        <v>211</v>
      </c>
      <c r="D5" s="15" t="s">
        <v>212</v>
      </c>
      <c r="E5" s="15" t="s">
        <v>211</v>
      </c>
      <c r="F5" s="15" t="s">
        <v>212</v>
      </c>
      <c r="G5" s="384"/>
      <c r="H5" s="384"/>
      <c r="I5" s="384"/>
    </row>
    <row r="6" spans="1:15" x14ac:dyDescent="0.2">
      <c r="A6" s="363" t="s">
        <v>97</v>
      </c>
      <c r="B6" s="16" t="s">
        <v>213</v>
      </c>
      <c r="C6" s="17"/>
      <c r="D6" s="17"/>
      <c r="E6" s="17"/>
      <c r="F6" s="17"/>
      <c r="G6" s="374"/>
      <c r="H6" s="374"/>
      <c r="I6" s="374"/>
    </row>
    <row r="7" spans="1:15" s="374" customFormat="1" ht="25.5" x14ac:dyDescent="0.2">
      <c r="A7" s="376" t="s">
        <v>97</v>
      </c>
      <c r="B7" s="380" t="s">
        <v>214</v>
      </c>
      <c r="C7" s="396"/>
      <c r="D7" s="396"/>
      <c r="E7" s="396"/>
      <c r="F7" s="396"/>
      <c r="G7" s="375">
        <f>SUM(C7:D7)</f>
        <v>0</v>
      </c>
      <c r="H7" s="375">
        <f>SUM(E7:F7)</f>
        <v>0</v>
      </c>
      <c r="I7" s="375">
        <f>SUM(C7:F7)</f>
        <v>0</v>
      </c>
    </row>
    <row r="8" spans="1:15" s="374" customFormat="1" x14ac:dyDescent="0.2">
      <c r="A8" s="376" t="s">
        <v>97</v>
      </c>
      <c r="B8" s="378" t="s">
        <v>215</v>
      </c>
      <c r="C8" s="396"/>
      <c r="D8" s="396"/>
      <c r="E8" s="396"/>
      <c r="F8" s="396"/>
      <c r="G8" s="375">
        <f t="shared" ref="G8:G12" si="0">SUM(C8:D8)</f>
        <v>0</v>
      </c>
      <c r="H8" s="375">
        <f t="shared" ref="H8:H12" si="1">SUM(E8:F8)</f>
        <v>0</v>
      </c>
      <c r="I8" s="375">
        <f t="shared" ref="I8:I12" si="2">SUM(C8:F8)</f>
        <v>0</v>
      </c>
    </row>
    <row r="9" spans="1:15" s="374" customFormat="1" x14ac:dyDescent="0.2">
      <c r="A9" s="376" t="s">
        <v>97</v>
      </c>
      <c r="B9" s="378" t="s">
        <v>216</v>
      </c>
      <c r="C9" s="396"/>
      <c r="D9" s="396"/>
      <c r="E9" s="396"/>
      <c r="F9" s="396"/>
      <c r="G9" s="375">
        <f t="shared" si="0"/>
        <v>0</v>
      </c>
      <c r="H9" s="375">
        <f t="shared" si="1"/>
        <v>0</v>
      </c>
      <c r="I9" s="375">
        <f t="shared" si="2"/>
        <v>0</v>
      </c>
    </row>
    <row r="10" spans="1:15" s="374" customFormat="1" x14ac:dyDescent="0.2">
      <c r="A10" s="376" t="s">
        <v>97</v>
      </c>
      <c r="B10" s="381" t="s">
        <v>217</v>
      </c>
      <c r="C10" s="397">
        <f>SUM(C7:C9)</f>
        <v>0</v>
      </c>
      <c r="D10" s="397">
        <f>SUM(D7:D9)</f>
        <v>0</v>
      </c>
      <c r="E10" s="397">
        <f>SUM(E7:E9)</f>
        <v>0</v>
      </c>
      <c r="F10" s="397">
        <f>SUM(F7:F9)</f>
        <v>0</v>
      </c>
      <c r="G10" s="375">
        <f t="shared" si="0"/>
        <v>0</v>
      </c>
      <c r="H10" s="375">
        <f t="shared" si="1"/>
        <v>0</v>
      </c>
      <c r="I10" s="375">
        <f t="shared" si="2"/>
        <v>0</v>
      </c>
    </row>
    <row r="11" spans="1:15" s="374" customFormat="1" ht="25.5" x14ac:dyDescent="0.2">
      <c r="A11" s="376" t="s">
        <v>97</v>
      </c>
      <c r="B11" s="380" t="s">
        <v>341</v>
      </c>
      <c r="C11" s="396"/>
      <c r="D11" s="396"/>
      <c r="E11" s="396"/>
      <c r="F11" s="396"/>
      <c r="G11" s="375">
        <f t="shared" si="0"/>
        <v>0</v>
      </c>
      <c r="H11" s="375">
        <f t="shared" si="1"/>
        <v>0</v>
      </c>
      <c r="I11" s="375">
        <f t="shared" si="2"/>
        <v>0</v>
      </c>
    </row>
    <row r="12" spans="1:15" s="374" customFormat="1" x14ac:dyDescent="0.2">
      <c r="A12" s="376" t="s">
        <v>97</v>
      </c>
      <c r="B12" s="381" t="s">
        <v>342</v>
      </c>
      <c r="C12" s="397">
        <f>SUM(C10:C11)</f>
        <v>0</v>
      </c>
      <c r="D12" s="397">
        <f>SUM(D10:D11)</f>
        <v>0</v>
      </c>
      <c r="E12" s="397">
        <f>SUM(E10:E11)</f>
        <v>0</v>
      </c>
      <c r="F12" s="397">
        <f>SUM(F10:F11)</f>
        <v>0</v>
      </c>
      <c r="G12" s="375">
        <f t="shared" si="0"/>
        <v>0</v>
      </c>
      <c r="H12" s="375">
        <f t="shared" si="1"/>
        <v>0</v>
      </c>
      <c r="I12" s="375">
        <f t="shared" si="2"/>
        <v>0</v>
      </c>
    </row>
    <row r="13" spans="1:15" x14ac:dyDescent="0.2">
      <c r="A13" s="363" t="s">
        <v>97</v>
      </c>
      <c r="B13" s="16" t="s">
        <v>647</v>
      </c>
      <c r="C13" s="90"/>
      <c r="D13" s="90"/>
      <c r="E13" s="90"/>
      <c r="F13" s="90"/>
      <c r="G13" s="375"/>
      <c r="H13" s="375"/>
      <c r="I13" s="375"/>
    </row>
    <row r="14" spans="1:15" x14ac:dyDescent="0.2">
      <c r="A14" s="363" t="s">
        <v>97</v>
      </c>
      <c r="B14" s="21" t="s">
        <v>648</v>
      </c>
      <c r="C14" s="91">
        <v>14</v>
      </c>
      <c r="D14" s="91">
        <v>35</v>
      </c>
      <c r="E14" s="91">
        <v>2</v>
      </c>
      <c r="F14" s="91">
        <v>5</v>
      </c>
      <c r="G14" s="375">
        <f t="shared" ref="G14:G17" si="3">SUM(C14:D14)</f>
        <v>49</v>
      </c>
      <c r="H14" s="375">
        <f t="shared" ref="H14:H17" si="4">SUM(E14:F14)</f>
        <v>7</v>
      </c>
      <c r="I14" s="375">
        <f t="shared" ref="I14:I17" si="5">SUM(C14:F14)</f>
        <v>56</v>
      </c>
    </row>
    <row r="15" spans="1:15" x14ac:dyDescent="0.2">
      <c r="A15" s="363" t="s">
        <v>97</v>
      </c>
      <c r="B15" s="21" t="s">
        <v>216</v>
      </c>
      <c r="C15" s="91">
        <v>56</v>
      </c>
      <c r="D15" s="91">
        <v>60</v>
      </c>
      <c r="E15" s="91">
        <v>65</v>
      </c>
      <c r="F15" s="91">
        <v>56</v>
      </c>
      <c r="G15" s="375">
        <f t="shared" si="3"/>
        <v>116</v>
      </c>
      <c r="H15" s="375">
        <f t="shared" si="4"/>
        <v>121</v>
      </c>
      <c r="I15" s="375">
        <f t="shared" si="5"/>
        <v>237</v>
      </c>
    </row>
    <row r="16" spans="1:15" ht="25.5" x14ac:dyDescent="0.2">
      <c r="A16" s="363" t="s">
        <v>97</v>
      </c>
      <c r="B16" s="20" t="s">
        <v>649</v>
      </c>
      <c r="C16" s="91">
        <v>0</v>
      </c>
      <c r="D16" s="91">
        <v>0</v>
      </c>
      <c r="E16" s="91">
        <v>6</v>
      </c>
      <c r="F16" s="91">
        <v>0</v>
      </c>
      <c r="G16" s="375">
        <f t="shared" si="3"/>
        <v>0</v>
      </c>
      <c r="H16" s="375">
        <f t="shared" si="4"/>
        <v>6</v>
      </c>
      <c r="I16" s="375">
        <f t="shared" si="5"/>
        <v>6</v>
      </c>
    </row>
    <row r="17" spans="1:9" x14ac:dyDescent="0.2">
      <c r="A17" s="363" t="s">
        <v>97</v>
      </c>
      <c r="B17" s="19" t="s">
        <v>650</v>
      </c>
      <c r="C17" s="92">
        <f>SUM(C14:C16)</f>
        <v>70</v>
      </c>
      <c r="D17" s="92">
        <f t="shared" ref="D17:F17" si="6">SUM(D14:D16)</f>
        <v>95</v>
      </c>
      <c r="E17" s="92">
        <f t="shared" si="6"/>
        <v>73</v>
      </c>
      <c r="F17" s="92">
        <f t="shared" si="6"/>
        <v>61</v>
      </c>
      <c r="G17" s="375">
        <f t="shared" si="3"/>
        <v>165</v>
      </c>
      <c r="H17" s="375">
        <f t="shared" si="4"/>
        <v>134</v>
      </c>
      <c r="I17" s="375">
        <f t="shared" si="5"/>
        <v>299</v>
      </c>
    </row>
    <row r="18" spans="1:9" s="374" customFormat="1" x14ac:dyDescent="0.2">
      <c r="A18" s="376" t="s">
        <v>97</v>
      </c>
      <c r="B18" s="1071" t="s">
        <v>651</v>
      </c>
      <c r="C18" s="1071"/>
      <c r="D18" s="1071"/>
      <c r="E18" s="1071"/>
      <c r="F18" s="398">
        <f>SUM(C12:F12)</f>
        <v>0</v>
      </c>
    </row>
    <row r="19" spans="1:9" x14ac:dyDescent="0.2">
      <c r="A19" s="363" t="s">
        <v>97</v>
      </c>
      <c r="B19" s="853" t="s">
        <v>472</v>
      </c>
      <c r="C19" s="853"/>
      <c r="D19" s="853"/>
      <c r="E19" s="853"/>
      <c r="F19" s="97">
        <f>SUM(C17:F17)</f>
        <v>299</v>
      </c>
    </row>
    <row r="20" spans="1:9" x14ac:dyDescent="0.2">
      <c r="A20" s="363" t="s">
        <v>97</v>
      </c>
      <c r="B20" s="847" t="s">
        <v>652</v>
      </c>
      <c r="C20" s="847"/>
      <c r="D20" s="847"/>
      <c r="E20" s="847"/>
      <c r="F20" s="98">
        <f>SUM(F18:F19)</f>
        <v>299</v>
      </c>
    </row>
    <row r="21" spans="1:9" x14ac:dyDescent="0.2">
      <c r="A21" s="366"/>
    </row>
    <row r="22" spans="1:9" x14ac:dyDescent="0.2"/>
    <row r="23" spans="1:9" ht="15.75" x14ac:dyDescent="0.25">
      <c r="A23" s="580"/>
      <c r="B23" s="22" t="s">
        <v>88</v>
      </c>
      <c r="C23" s="581"/>
    </row>
    <row r="24" spans="1:9" x14ac:dyDescent="0.2">
      <c r="A24" s="582" t="s">
        <v>99</v>
      </c>
      <c r="B24" s="3" t="s">
        <v>1025</v>
      </c>
      <c r="C24" s="581"/>
      <c r="F24" s="23"/>
    </row>
    <row r="25" spans="1:9" x14ac:dyDescent="0.2">
      <c r="A25" s="582" t="s">
        <v>99</v>
      </c>
      <c r="B25" s="403" t="s">
        <v>89</v>
      </c>
      <c r="C25" s="95"/>
      <c r="F25" s="23"/>
    </row>
    <row r="26" spans="1:9" x14ac:dyDescent="0.2">
      <c r="A26" s="582" t="s">
        <v>99</v>
      </c>
      <c r="B26" s="403" t="s">
        <v>90</v>
      </c>
      <c r="C26" s="95"/>
      <c r="F26" s="23"/>
    </row>
    <row r="27" spans="1:9" x14ac:dyDescent="0.2">
      <c r="A27" s="582" t="s">
        <v>99</v>
      </c>
      <c r="B27" s="403" t="s">
        <v>91</v>
      </c>
      <c r="C27" s="95"/>
      <c r="F27" s="23"/>
    </row>
    <row r="28" spans="1:9" x14ac:dyDescent="0.2">
      <c r="A28" s="582" t="s">
        <v>99</v>
      </c>
      <c r="B28" s="403" t="s">
        <v>579</v>
      </c>
      <c r="C28" s="95">
        <v>6</v>
      </c>
      <c r="F28" s="23"/>
    </row>
    <row r="29" spans="1:9" x14ac:dyDescent="0.2">
      <c r="A29" s="582" t="s">
        <v>99</v>
      </c>
      <c r="B29" s="403" t="s">
        <v>92</v>
      </c>
      <c r="C29" s="95">
        <v>66</v>
      </c>
      <c r="F29" s="23"/>
    </row>
    <row r="30" spans="1:9" x14ac:dyDescent="0.2">
      <c r="A30" s="582" t="s">
        <v>99</v>
      </c>
      <c r="B30" s="403" t="s">
        <v>93</v>
      </c>
      <c r="C30" s="95"/>
      <c r="F30" s="23"/>
    </row>
    <row r="31" spans="1:9" ht="25.5" x14ac:dyDescent="0.2">
      <c r="A31" s="582" t="s">
        <v>99</v>
      </c>
      <c r="B31" s="583" t="s">
        <v>473</v>
      </c>
      <c r="C31" s="95"/>
      <c r="F31" s="23"/>
    </row>
    <row r="32" spans="1:9" ht="25.5" x14ac:dyDescent="0.2">
      <c r="A32" s="582" t="s">
        <v>99</v>
      </c>
      <c r="B32" s="583" t="s">
        <v>474</v>
      </c>
      <c r="C32" s="95">
        <v>13</v>
      </c>
      <c r="F32" s="23"/>
    </row>
    <row r="33" spans="1:6" x14ac:dyDescent="0.2">
      <c r="A33" s="582" t="s">
        <v>99</v>
      </c>
      <c r="B33" s="584" t="s">
        <v>475</v>
      </c>
      <c r="C33" s="95"/>
      <c r="F33" s="23"/>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V110"/>
  <sheetViews>
    <sheetView showRuler="0" zoomScale="90" zoomScaleNormal="90" workbookViewId="0">
      <selection sqref="A1:F1"/>
    </sheetView>
  </sheetViews>
  <sheetFormatPr defaultColWidth="9.140625" defaultRowHeight="12.75" customHeight="1" zeroHeight="1" x14ac:dyDescent="0.2"/>
  <cols>
    <col min="1" max="1" width="4.42578125" style="297" customWidth="1"/>
    <col min="2" max="2" width="27.85546875" style="311" customWidth="1"/>
    <col min="3" max="3" width="12.42578125" style="311" customWidth="1"/>
    <col min="4" max="4" width="14.7109375" style="311" customWidth="1"/>
    <col min="5" max="6" width="15.42578125" style="311" customWidth="1"/>
    <col min="7" max="7" width="9.140625" style="311" customWidth="1"/>
    <col min="8" max="16384" width="9.140625" style="311"/>
  </cols>
  <sheetData>
    <row r="1" spans="1:15" ht="34.5" thickBot="1" x14ac:dyDescent="0.25">
      <c r="A1" s="1073" t="s">
        <v>866</v>
      </c>
      <c r="B1" s="1073"/>
      <c r="C1" s="1073"/>
      <c r="D1" s="1073"/>
      <c r="E1" s="1073"/>
      <c r="F1" s="1073"/>
      <c r="G1" s="343" t="s">
        <v>819</v>
      </c>
      <c r="H1" s="344" t="s">
        <v>820</v>
      </c>
      <c r="I1" s="352" t="s">
        <v>802</v>
      </c>
      <c r="J1" s="347" t="s">
        <v>804</v>
      </c>
      <c r="K1" s="348" t="s">
        <v>805</v>
      </c>
      <c r="L1" s="349" t="s">
        <v>806</v>
      </c>
      <c r="M1" s="350" t="s">
        <v>807</v>
      </c>
      <c r="O1" s="345" t="s">
        <v>821</v>
      </c>
    </row>
    <row r="2" spans="1:15" x14ac:dyDescent="0.2"/>
    <row r="3" spans="1:15" ht="50.25" customHeight="1" x14ac:dyDescent="0.2">
      <c r="A3" s="363" t="s">
        <v>97</v>
      </c>
      <c r="B3" s="848" t="s">
        <v>1018</v>
      </c>
      <c r="C3" s="854"/>
      <c r="D3" s="854"/>
      <c r="E3" s="854"/>
      <c r="F3" s="854"/>
    </row>
    <row r="4" spans="1:15" x14ac:dyDescent="0.2">
      <c r="A4" s="363" t="s">
        <v>97</v>
      </c>
      <c r="B4" s="290"/>
      <c r="C4" s="855" t="s">
        <v>209</v>
      </c>
      <c r="D4" s="855"/>
      <c r="E4" s="855" t="s">
        <v>210</v>
      </c>
      <c r="F4" s="855"/>
      <c r="G4" s="374" t="s">
        <v>871</v>
      </c>
      <c r="H4" s="374" t="s">
        <v>872</v>
      </c>
      <c r="I4" s="374" t="s">
        <v>873</v>
      </c>
    </row>
    <row r="5" spans="1:15" x14ac:dyDescent="0.2">
      <c r="A5" s="363" t="s">
        <v>97</v>
      </c>
      <c r="B5" s="309"/>
      <c r="C5" s="292" t="s">
        <v>211</v>
      </c>
      <c r="D5" s="292" t="s">
        <v>212</v>
      </c>
      <c r="E5" s="292" t="s">
        <v>211</v>
      </c>
      <c r="F5" s="292" t="s">
        <v>212</v>
      </c>
      <c r="G5" s="395"/>
      <c r="H5" s="395"/>
      <c r="I5" s="395"/>
    </row>
    <row r="6" spans="1:15" x14ac:dyDescent="0.2">
      <c r="A6" s="363" t="s">
        <v>97</v>
      </c>
      <c r="B6" s="289" t="s">
        <v>213</v>
      </c>
      <c r="C6" s="17"/>
      <c r="D6" s="17"/>
      <c r="E6" s="17"/>
      <c r="F6" s="17"/>
      <c r="G6" s="395"/>
      <c r="H6" s="395"/>
      <c r="I6" s="395"/>
    </row>
    <row r="7" spans="1:15" ht="25.5" x14ac:dyDescent="0.2">
      <c r="A7" s="363" t="s">
        <v>97</v>
      </c>
      <c r="B7" s="18" t="s">
        <v>214</v>
      </c>
      <c r="C7" s="88">
        <f>SUM('B CAS'!C7,'B CAPS'!C7,'B GS'!C7)</f>
        <v>210</v>
      </c>
      <c r="D7" s="88">
        <f>SUM('B CAS'!D7,'B CAPS'!D7,'B GS'!D7)</f>
        <v>217</v>
      </c>
      <c r="E7" s="88">
        <f>SUM('B CAS'!E7,'B CAPS'!E7,'B GS'!E7)</f>
        <v>2</v>
      </c>
      <c r="F7" s="88">
        <f>SUM('B CAS'!F7,'B CAPS'!F7,'B GS'!F7)</f>
        <v>5</v>
      </c>
      <c r="G7" s="375">
        <f>SUM(C7:D7)</f>
        <v>427</v>
      </c>
      <c r="H7" s="375">
        <f>SUM(E7:F7)</f>
        <v>7</v>
      </c>
      <c r="I7" s="375">
        <f>SUM(C7:F7)</f>
        <v>434</v>
      </c>
    </row>
    <row r="8" spans="1:15" x14ac:dyDescent="0.2">
      <c r="A8" s="363" t="s">
        <v>97</v>
      </c>
      <c r="B8" s="291" t="s">
        <v>215</v>
      </c>
      <c r="C8" s="88">
        <f>SUM('B CAS'!C8,'B CAPS'!C8,'B GS'!C8)</f>
        <v>7</v>
      </c>
      <c r="D8" s="88">
        <f>SUM('B CAS'!D8,'B CAPS'!D8,'B GS'!D8)</f>
        <v>30</v>
      </c>
      <c r="E8" s="88">
        <f>SUM('B CAS'!E8,'B CAPS'!E8,'B GS'!E8)</f>
        <v>17</v>
      </c>
      <c r="F8" s="88">
        <f>SUM('B CAS'!F8,'B CAPS'!F8,'B GS'!F8)</f>
        <v>41</v>
      </c>
      <c r="G8" s="375">
        <f t="shared" ref="G8:G12" si="0">SUM(C8:D8)</f>
        <v>37</v>
      </c>
      <c r="H8" s="375">
        <f t="shared" ref="H8:H12" si="1">SUM(E8:F8)</f>
        <v>58</v>
      </c>
      <c r="I8" s="375">
        <f t="shared" ref="I8:I12" si="2">SUM(C8:F8)</f>
        <v>95</v>
      </c>
    </row>
    <row r="9" spans="1:15" x14ac:dyDescent="0.2">
      <c r="A9" s="363" t="s">
        <v>97</v>
      </c>
      <c r="B9" s="291" t="s">
        <v>216</v>
      </c>
      <c r="C9" s="88">
        <f>SUM('B CAS'!C9,'B CAPS'!C9,'B GS'!C9)</f>
        <v>538</v>
      </c>
      <c r="D9" s="88">
        <f>SUM('B CAS'!D9,'B CAPS'!D9,'B GS'!D9)</f>
        <v>737</v>
      </c>
      <c r="E9" s="88">
        <f>SUM('B CAS'!E9,'B CAPS'!E9,'B GS'!E9)</f>
        <v>87</v>
      </c>
      <c r="F9" s="88">
        <f>SUM('B CAS'!F9,'B CAPS'!F9,'B GS'!F9)</f>
        <v>118</v>
      </c>
      <c r="G9" s="375">
        <f t="shared" si="0"/>
        <v>1275</v>
      </c>
      <c r="H9" s="375">
        <f t="shared" si="1"/>
        <v>205</v>
      </c>
      <c r="I9" s="375">
        <f t="shared" si="2"/>
        <v>1480</v>
      </c>
    </row>
    <row r="10" spans="1:15" x14ac:dyDescent="0.2">
      <c r="A10" s="363" t="s">
        <v>97</v>
      </c>
      <c r="B10" s="19" t="s">
        <v>217</v>
      </c>
      <c r="C10" s="89">
        <f>SUM(C7:C9)</f>
        <v>755</v>
      </c>
      <c r="D10" s="89">
        <f>SUM(D7:D9)</f>
        <v>984</v>
      </c>
      <c r="E10" s="89">
        <f>SUM(E7:E9)</f>
        <v>106</v>
      </c>
      <c r="F10" s="89">
        <f>SUM(F7:F9)</f>
        <v>164</v>
      </c>
      <c r="G10" s="375">
        <f t="shared" si="0"/>
        <v>1739</v>
      </c>
      <c r="H10" s="375">
        <f t="shared" si="1"/>
        <v>270</v>
      </c>
      <c r="I10" s="375">
        <f t="shared" si="2"/>
        <v>2009</v>
      </c>
    </row>
    <row r="11" spans="1:15" ht="25.5" x14ac:dyDescent="0.2">
      <c r="A11" s="363" t="s">
        <v>97</v>
      </c>
      <c r="B11" s="18" t="s">
        <v>341</v>
      </c>
      <c r="C11" s="88">
        <f>SUM('B CAS'!C11,'B CAPS'!C11,'B GS'!C11)</f>
        <v>80</v>
      </c>
      <c r="D11" s="88">
        <f>SUM('B CAS'!D11,'B CAPS'!D11,'B GS'!D11)</f>
        <v>119</v>
      </c>
      <c r="E11" s="88">
        <f>SUM('B CAS'!E11,'B CAPS'!E11,'B GS'!E11)</f>
        <v>157</v>
      </c>
      <c r="F11" s="88">
        <f>SUM('B CAS'!F11,'B CAPS'!F11,'B GS'!F11)</f>
        <v>205</v>
      </c>
      <c r="G11" s="375">
        <f t="shared" si="0"/>
        <v>199</v>
      </c>
      <c r="H11" s="375">
        <f t="shared" si="1"/>
        <v>362</v>
      </c>
      <c r="I11" s="375">
        <f t="shared" si="2"/>
        <v>561</v>
      </c>
    </row>
    <row r="12" spans="1:15" x14ac:dyDescent="0.2">
      <c r="A12" s="363" t="s">
        <v>97</v>
      </c>
      <c r="B12" s="19" t="s">
        <v>342</v>
      </c>
      <c r="C12" s="89">
        <f>SUM(C10:C11)</f>
        <v>835</v>
      </c>
      <c r="D12" s="89">
        <f>SUM(D10:D11)</f>
        <v>1103</v>
      </c>
      <c r="E12" s="89">
        <f>SUM(E10:E11)</f>
        <v>263</v>
      </c>
      <c r="F12" s="89">
        <f>SUM(F10:F11)</f>
        <v>369</v>
      </c>
      <c r="G12" s="375">
        <f t="shared" si="0"/>
        <v>1938</v>
      </c>
      <c r="H12" s="375">
        <f t="shared" si="1"/>
        <v>632</v>
      </c>
      <c r="I12" s="375">
        <f t="shared" si="2"/>
        <v>2570</v>
      </c>
    </row>
    <row r="13" spans="1:15" x14ac:dyDescent="0.2">
      <c r="A13" s="363" t="s">
        <v>97</v>
      </c>
      <c r="B13" s="289" t="s">
        <v>647</v>
      </c>
      <c r="C13" s="90"/>
      <c r="D13" s="90"/>
      <c r="E13" s="90"/>
      <c r="F13" s="90"/>
      <c r="G13" s="375"/>
      <c r="H13" s="375"/>
      <c r="I13" s="375"/>
    </row>
    <row r="14" spans="1:15" x14ac:dyDescent="0.2">
      <c r="A14" s="363" t="s">
        <v>97</v>
      </c>
      <c r="B14" s="21" t="s">
        <v>648</v>
      </c>
      <c r="C14" s="88">
        <f>SUM('B CAS'!C14,'B CAPS'!C14,'B GS'!C14)</f>
        <v>15</v>
      </c>
      <c r="D14" s="88">
        <f>SUM('B CAS'!D14,'B CAPS'!D14,'B GS'!D14)</f>
        <v>59</v>
      </c>
      <c r="E14" s="88">
        <f>SUM('B CAS'!E14,'B CAPS'!E14,'B GS'!E14)</f>
        <v>2</v>
      </c>
      <c r="F14" s="88">
        <f>SUM('B CAS'!F14,'B CAPS'!F14,'B GS'!F14)</f>
        <v>14</v>
      </c>
      <c r="G14" s="375">
        <f t="shared" ref="G14:G17" si="3">SUM(C14:D14)</f>
        <v>74</v>
      </c>
      <c r="H14" s="375">
        <f t="shared" ref="H14:H17" si="4">SUM(E14:F14)</f>
        <v>16</v>
      </c>
      <c r="I14" s="375">
        <f t="shared" ref="I14:I17" si="5">SUM(C14:F14)</f>
        <v>90</v>
      </c>
    </row>
    <row r="15" spans="1:15" x14ac:dyDescent="0.2">
      <c r="A15" s="363" t="s">
        <v>97</v>
      </c>
      <c r="B15" s="21" t="s">
        <v>216</v>
      </c>
      <c r="C15" s="88">
        <f>SUM('B CAS'!C15,'B CAPS'!C15,'B GS'!C15)</f>
        <v>109</v>
      </c>
      <c r="D15" s="88">
        <f>SUM('B CAS'!D15,'B CAPS'!D15,'B GS'!D15)</f>
        <v>288</v>
      </c>
      <c r="E15" s="88">
        <f>SUM('B CAS'!E15,'B CAPS'!E15,'B GS'!E15)</f>
        <v>71</v>
      </c>
      <c r="F15" s="88">
        <f>SUM('B CAS'!F15,'B CAPS'!F15,'B GS'!F15)</f>
        <v>151</v>
      </c>
      <c r="G15" s="375">
        <f t="shared" si="3"/>
        <v>397</v>
      </c>
      <c r="H15" s="375">
        <f t="shared" si="4"/>
        <v>222</v>
      </c>
      <c r="I15" s="375">
        <f t="shared" si="5"/>
        <v>619</v>
      </c>
    </row>
    <row r="16" spans="1:15" ht="25.5" x14ac:dyDescent="0.2">
      <c r="A16" s="363" t="s">
        <v>97</v>
      </c>
      <c r="B16" s="20" t="s">
        <v>649</v>
      </c>
      <c r="C16" s="88">
        <f>SUM('B CAS'!C16,'B CAPS'!C16,'B GS'!C16)</f>
        <v>2</v>
      </c>
      <c r="D16" s="88">
        <f>SUM('B CAS'!D16,'B CAPS'!D16,'B GS'!D16)</f>
        <v>12</v>
      </c>
      <c r="E16" s="88">
        <f>SUM('B CAS'!E16,'B CAPS'!E16,'B GS'!E16)</f>
        <v>22</v>
      </c>
      <c r="F16" s="88">
        <f>SUM('B CAS'!F16,'B CAPS'!F16,'B GS'!F16)</f>
        <v>78</v>
      </c>
      <c r="G16" s="375">
        <f t="shared" si="3"/>
        <v>14</v>
      </c>
      <c r="H16" s="375">
        <f t="shared" si="4"/>
        <v>100</v>
      </c>
      <c r="I16" s="375">
        <f t="shared" si="5"/>
        <v>114</v>
      </c>
    </row>
    <row r="17" spans="1:9" x14ac:dyDescent="0.2">
      <c r="A17" s="363" t="s">
        <v>97</v>
      </c>
      <c r="B17" s="19" t="s">
        <v>650</v>
      </c>
      <c r="C17" s="92">
        <f>SUM(C14:C16)</f>
        <v>126</v>
      </c>
      <c r="D17" s="92">
        <f>SUM(D14:D16)</f>
        <v>359</v>
      </c>
      <c r="E17" s="92">
        <f>SUM(E14:E16)</f>
        <v>95</v>
      </c>
      <c r="F17" s="92">
        <f>SUM(F14:F16)</f>
        <v>243</v>
      </c>
      <c r="G17" s="375">
        <f t="shared" si="3"/>
        <v>485</v>
      </c>
      <c r="H17" s="375">
        <f t="shared" si="4"/>
        <v>338</v>
      </c>
      <c r="I17" s="375">
        <f t="shared" si="5"/>
        <v>823</v>
      </c>
    </row>
    <row r="18" spans="1:9" x14ac:dyDescent="0.2">
      <c r="A18" s="363" t="s">
        <v>97</v>
      </c>
      <c r="B18" s="835" t="s">
        <v>651</v>
      </c>
      <c r="C18" s="835"/>
      <c r="D18" s="835"/>
      <c r="E18" s="835"/>
      <c r="F18" s="96">
        <f>SUM(C12:F12)</f>
        <v>2570</v>
      </c>
    </row>
    <row r="19" spans="1:9" x14ac:dyDescent="0.2">
      <c r="A19" s="363" t="s">
        <v>97</v>
      </c>
      <c r="B19" s="853" t="s">
        <v>472</v>
      </c>
      <c r="C19" s="853"/>
      <c r="D19" s="853"/>
      <c r="E19" s="853"/>
      <c r="F19" s="97">
        <f>SUM(C17:F17)</f>
        <v>823</v>
      </c>
    </row>
    <row r="20" spans="1:9" x14ac:dyDescent="0.2">
      <c r="A20" s="363" t="s">
        <v>97</v>
      </c>
      <c r="B20" s="847" t="s">
        <v>652</v>
      </c>
      <c r="C20" s="847"/>
      <c r="D20" s="847"/>
      <c r="E20" s="847"/>
      <c r="F20" s="98">
        <f>SUM(F18:F19)</f>
        <v>3393</v>
      </c>
    </row>
    <row r="21" spans="1:9" x14ac:dyDescent="0.2">
      <c r="A21" s="366"/>
    </row>
    <row r="22" spans="1:9" ht="91.5" customHeight="1" x14ac:dyDescent="0.2">
      <c r="A22" s="363" t="s">
        <v>98</v>
      </c>
      <c r="B22" s="848" t="s">
        <v>1233</v>
      </c>
      <c r="C22" s="849"/>
      <c r="D22" s="849"/>
      <c r="E22" s="849"/>
      <c r="F22" s="849"/>
    </row>
    <row r="23" spans="1:9" ht="78.75" x14ac:dyDescent="0.2">
      <c r="A23" s="363" t="s">
        <v>98</v>
      </c>
      <c r="B23" s="850"/>
      <c r="C23" s="850"/>
      <c r="D23" s="126" t="s">
        <v>653</v>
      </c>
      <c r="E23" s="126" t="s">
        <v>335</v>
      </c>
      <c r="F23" s="388" t="s">
        <v>96</v>
      </c>
      <c r="G23" s="385" t="s">
        <v>653</v>
      </c>
      <c r="H23" s="386" t="s">
        <v>335</v>
      </c>
      <c r="I23" s="386" t="s">
        <v>96</v>
      </c>
    </row>
    <row r="24" spans="1:9" x14ac:dyDescent="0.2">
      <c r="A24" s="363" t="s">
        <v>98</v>
      </c>
      <c r="B24" s="851" t="s">
        <v>654</v>
      </c>
      <c r="C24" s="851"/>
      <c r="D24" s="93">
        <f>SUM('B CAS'!D24,'B CAPS'!D24)</f>
        <v>0</v>
      </c>
      <c r="E24" s="93">
        <f>SUM('B CAS'!E24,'B CAPS'!E24)</f>
        <v>3</v>
      </c>
      <c r="F24" s="93">
        <f>SUM('B CAS'!F24,'B CAPS'!F24)</f>
        <v>3</v>
      </c>
      <c r="G24" s="387">
        <f t="shared" ref="G24:G33" si="6">D24/$D$33</f>
        <v>0</v>
      </c>
      <c r="H24" s="387">
        <f t="shared" ref="H24:H33" si="7">E24/$E$33</f>
        <v>1.4917951268025858E-3</v>
      </c>
      <c r="I24" s="387">
        <f t="shared" ref="I24:I33" si="8">F24/$F$33</f>
        <v>1.1664074650077762E-3</v>
      </c>
    </row>
    <row r="25" spans="1:9" x14ac:dyDescent="0.2">
      <c r="A25" s="363" t="s">
        <v>98</v>
      </c>
      <c r="B25" s="852" t="s">
        <v>781</v>
      </c>
      <c r="C25" s="846"/>
      <c r="D25" s="93">
        <f>SUM('B CAS'!D25,'B CAPS'!D25)</f>
        <v>37</v>
      </c>
      <c r="E25" s="93">
        <f>SUM('B CAS'!E25,'B CAPS'!E25)</f>
        <v>146</v>
      </c>
      <c r="F25" s="93">
        <f>SUM('B CAS'!F25,'B CAPS'!F25)</f>
        <v>183</v>
      </c>
      <c r="G25" s="387">
        <f t="shared" si="6"/>
        <v>8.6651053864168617E-2</v>
      </c>
      <c r="H25" s="387">
        <f t="shared" si="7"/>
        <v>7.2600696171059173E-2</v>
      </c>
      <c r="I25" s="387">
        <f t="shared" si="8"/>
        <v>7.1150855365474344E-2</v>
      </c>
    </row>
    <row r="26" spans="1:9" x14ac:dyDescent="0.2">
      <c r="A26" s="363" t="s">
        <v>98</v>
      </c>
      <c r="B26" s="844" t="s">
        <v>0</v>
      </c>
      <c r="C26" s="844"/>
      <c r="D26" s="93">
        <f>SUM('B CAS'!D26,'B CAPS'!D26)</f>
        <v>22</v>
      </c>
      <c r="E26" s="93">
        <f>SUM('B CAS'!E26,'B CAPS'!E26)</f>
        <v>119</v>
      </c>
      <c r="F26" s="93">
        <f>SUM('B CAS'!F26,'B CAPS'!F26)</f>
        <v>151</v>
      </c>
      <c r="G26" s="387">
        <f t="shared" si="6"/>
        <v>5.1522248243559721E-2</v>
      </c>
      <c r="H26" s="387">
        <f t="shared" si="7"/>
        <v>5.9174540029835902E-2</v>
      </c>
      <c r="I26" s="387">
        <f t="shared" si="8"/>
        <v>5.870917573872473E-2</v>
      </c>
    </row>
    <row r="27" spans="1:9" x14ac:dyDescent="0.2">
      <c r="A27" s="363" t="s">
        <v>98</v>
      </c>
      <c r="B27" s="845" t="s">
        <v>86</v>
      </c>
      <c r="C27" s="846"/>
      <c r="D27" s="93">
        <f>SUM('B CAS'!D27,'B CAPS'!D27)</f>
        <v>327</v>
      </c>
      <c r="E27" s="93">
        <f>SUM('B CAS'!E27,'B CAPS'!E27)</f>
        <v>1528</v>
      </c>
      <c r="F27" s="93">
        <f>SUM('B CAS'!F27,'B CAPS'!F27)</f>
        <v>1895</v>
      </c>
      <c r="G27" s="387">
        <f t="shared" si="6"/>
        <v>0.76580796252927397</v>
      </c>
      <c r="H27" s="387">
        <f t="shared" si="7"/>
        <v>0.75982098458478364</v>
      </c>
      <c r="I27" s="387">
        <f t="shared" si="8"/>
        <v>0.73678071539657852</v>
      </c>
    </row>
    <row r="28" spans="1:9" ht="15" customHeight="1" x14ac:dyDescent="0.2">
      <c r="A28" s="363" t="s">
        <v>98</v>
      </c>
      <c r="B28" s="844" t="s">
        <v>1</v>
      </c>
      <c r="C28" s="844"/>
      <c r="D28" s="93">
        <f>SUM('B CAS'!D28,'B CAPS'!D28)</f>
        <v>0</v>
      </c>
      <c r="E28" s="93">
        <f>SUM('B CAS'!E28,'B CAPS'!E28)</f>
        <v>5</v>
      </c>
      <c r="F28" s="93">
        <f>SUM('B CAS'!F28,'B CAPS'!F28)</f>
        <v>8</v>
      </c>
      <c r="G28" s="387">
        <f t="shared" si="6"/>
        <v>0</v>
      </c>
      <c r="H28" s="387">
        <f t="shared" si="7"/>
        <v>2.4863252113376429E-3</v>
      </c>
      <c r="I28" s="387">
        <f t="shared" si="8"/>
        <v>3.1104199066874028E-3</v>
      </c>
    </row>
    <row r="29" spans="1:9" x14ac:dyDescent="0.2">
      <c r="A29" s="363" t="s">
        <v>98</v>
      </c>
      <c r="B29" s="844" t="s">
        <v>2</v>
      </c>
      <c r="C29" s="844"/>
      <c r="D29" s="93">
        <f>SUM('B CAS'!D29,'B CAPS'!D29)</f>
        <v>23</v>
      </c>
      <c r="E29" s="93">
        <f>SUM('B CAS'!E29,'B CAPS'!E29)</f>
        <v>96</v>
      </c>
      <c r="F29" s="93">
        <f>SUM('B CAS'!F29,'B CAPS'!F29)</f>
        <v>138</v>
      </c>
      <c r="G29" s="387">
        <f t="shared" si="6"/>
        <v>5.3864168618266976E-2</v>
      </c>
      <c r="H29" s="387">
        <f t="shared" si="7"/>
        <v>4.7737444057682744E-2</v>
      </c>
      <c r="I29" s="387">
        <f t="shared" si="8"/>
        <v>5.3654743390357695E-2</v>
      </c>
    </row>
    <row r="30" spans="1:9" ht="26.25" customHeight="1" x14ac:dyDescent="0.2">
      <c r="A30" s="363" t="s">
        <v>98</v>
      </c>
      <c r="B30" s="868" t="s">
        <v>3</v>
      </c>
      <c r="C30" s="869"/>
      <c r="D30" s="93">
        <f>SUM('B CAS'!D30,'B CAPS'!D30)</f>
        <v>0</v>
      </c>
      <c r="E30" s="93">
        <f>SUM('B CAS'!E30,'B CAPS'!E30)</f>
        <v>1</v>
      </c>
      <c r="F30" s="93">
        <f>SUM('B CAS'!F30,'B CAPS'!F30)</f>
        <v>2</v>
      </c>
      <c r="G30" s="387">
        <f t="shared" si="6"/>
        <v>0</v>
      </c>
      <c r="H30" s="387">
        <f t="shared" si="7"/>
        <v>4.9726504226752855E-4</v>
      </c>
      <c r="I30" s="387">
        <f t="shared" si="8"/>
        <v>7.776049766718507E-4</v>
      </c>
    </row>
    <row r="31" spans="1:9" x14ac:dyDescent="0.2">
      <c r="A31" s="363" t="s">
        <v>98</v>
      </c>
      <c r="B31" s="844" t="s">
        <v>4</v>
      </c>
      <c r="C31" s="844"/>
      <c r="D31" s="93">
        <f>SUM('B CAS'!D31,'B CAPS'!D31)</f>
        <v>18</v>
      </c>
      <c r="E31" s="93">
        <f>SUM('B CAS'!E31,'B CAPS'!E31)</f>
        <v>70</v>
      </c>
      <c r="F31" s="93">
        <f>SUM('B CAS'!F31,'B CAPS'!F31)</f>
        <v>87</v>
      </c>
      <c r="G31" s="387">
        <f t="shared" si="6"/>
        <v>4.2154566744730677E-2</v>
      </c>
      <c r="H31" s="387">
        <f t="shared" si="7"/>
        <v>3.4808552958727E-2</v>
      </c>
      <c r="I31" s="387">
        <f t="shared" si="8"/>
        <v>3.3825816485225507E-2</v>
      </c>
    </row>
    <row r="32" spans="1:9" x14ac:dyDescent="0.2">
      <c r="A32" s="363" t="s">
        <v>98</v>
      </c>
      <c r="B32" s="844" t="s">
        <v>5</v>
      </c>
      <c r="C32" s="844"/>
      <c r="D32" s="93">
        <f>SUM('B CAS'!D32,'B CAPS'!D32)</f>
        <v>0</v>
      </c>
      <c r="E32" s="93">
        <f>SUM('B CAS'!E32,'B CAPS'!E32)</f>
        <v>43</v>
      </c>
      <c r="F32" s="93">
        <f>SUM('B CAS'!F32,'B CAPS'!F32)</f>
        <v>105</v>
      </c>
      <c r="G32" s="387">
        <f t="shared" si="6"/>
        <v>0</v>
      </c>
      <c r="H32" s="387">
        <f t="shared" si="7"/>
        <v>2.1382396817503729E-2</v>
      </c>
      <c r="I32" s="387">
        <f t="shared" si="8"/>
        <v>4.082426127527216E-2</v>
      </c>
    </row>
    <row r="33" spans="1:9" x14ac:dyDescent="0.2">
      <c r="A33" s="363" t="s">
        <v>98</v>
      </c>
      <c r="B33" s="858" t="s">
        <v>87</v>
      </c>
      <c r="C33" s="858"/>
      <c r="D33" s="94">
        <f>SUM(D24:D32)</f>
        <v>427</v>
      </c>
      <c r="E33" s="94">
        <f>SUM(E24:E32)</f>
        <v>2011</v>
      </c>
      <c r="F33" s="390">
        <f>SUM(F24:F32)</f>
        <v>2572</v>
      </c>
      <c r="G33" s="387">
        <f t="shared" si="6"/>
        <v>1</v>
      </c>
      <c r="H33" s="387">
        <f t="shared" si="7"/>
        <v>1</v>
      </c>
      <c r="I33" s="387">
        <f t="shared" si="8"/>
        <v>1</v>
      </c>
    </row>
    <row r="34" spans="1:9" x14ac:dyDescent="0.2">
      <c r="A34" s="366"/>
    </row>
    <row r="35" spans="1:9" ht="15.75" x14ac:dyDescent="0.25">
      <c r="A35" s="366"/>
      <c r="B35" s="22" t="s">
        <v>88</v>
      </c>
    </row>
    <row r="36" spans="1:9" x14ac:dyDescent="0.2">
      <c r="A36" s="363" t="s">
        <v>99</v>
      </c>
      <c r="B36" s="3" t="s">
        <v>1025</v>
      </c>
      <c r="F36" s="23"/>
    </row>
    <row r="37" spans="1:9" x14ac:dyDescent="0.2">
      <c r="A37" s="363" t="s">
        <v>99</v>
      </c>
      <c r="B37" s="10" t="s">
        <v>89</v>
      </c>
      <c r="C37" s="95">
        <f>'B CAS'!C37+'B CAPS'!C37+'B GS'!C25</f>
        <v>15</v>
      </c>
      <c r="F37" s="23"/>
    </row>
    <row r="38" spans="1:9" x14ac:dyDescent="0.2">
      <c r="A38" s="363" t="s">
        <v>99</v>
      </c>
      <c r="B38" s="10" t="s">
        <v>90</v>
      </c>
      <c r="C38" s="95">
        <f>'B CAS'!C38+'B CAPS'!C38+'B GS'!C26</f>
        <v>34</v>
      </c>
      <c r="F38" s="23"/>
    </row>
    <row r="39" spans="1:9" x14ac:dyDescent="0.2">
      <c r="A39" s="363" t="s">
        <v>99</v>
      </c>
      <c r="B39" s="10" t="s">
        <v>91</v>
      </c>
      <c r="C39" s="95">
        <f>'B CAS'!C39+'B CAPS'!C39+'B GS'!C27</f>
        <v>568</v>
      </c>
      <c r="F39" s="23"/>
    </row>
    <row r="40" spans="1:9" x14ac:dyDescent="0.2">
      <c r="A40" s="363" t="s">
        <v>99</v>
      </c>
      <c r="B40" s="10" t="s">
        <v>579</v>
      </c>
      <c r="C40" s="95">
        <f>'B CAS'!C40+'B CAPS'!C40+'B GS'!C28</f>
        <v>29</v>
      </c>
      <c r="F40" s="23"/>
    </row>
    <row r="41" spans="1:9" x14ac:dyDescent="0.2">
      <c r="A41" s="363" t="s">
        <v>99</v>
      </c>
      <c r="B41" s="10" t="s">
        <v>92</v>
      </c>
      <c r="C41" s="95">
        <f>'B CAS'!C41+'B CAPS'!C41+'B GS'!C29</f>
        <v>217</v>
      </c>
      <c r="F41" s="23"/>
    </row>
    <row r="42" spans="1:9" x14ac:dyDescent="0.2">
      <c r="A42" s="363" t="s">
        <v>99</v>
      </c>
      <c r="B42" s="10" t="s">
        <v>93</v>
      </c>
      <c r="C42" s="95">
        <f>'B CAS'!C42+'B CAPS'!C42+'B GS'!C30</f>
        <v>0</v>
      </c>
      <c r="F42" s="23"/>
    </row>
    <row r="43" spans="1:9" ht="25.5" x14ac:dyDescent="0.2">
      <c r="A43" s="363" t="s">
        <v>99</v>
      </c>
      <c r="B43" s="261" t="s">
        <v>473</v>
      </c>
      <c r="C43" s="95">
        <f>'B CAS'!C43+'B CAPS'!C43+'B GS'!C31</f>
        <v>22</v>
      </c>
      <c r="F43" s="23"/>
    </row>
    <row r="44" spans="1:9" ht="25.5" x14ac:dyDescent="0.2">
      <c r="A44" s="363" t="s">
        <v>99</v>
      </c>
      <c r="B44" s="261" t="s">
        <v>474</v>
      </c>
      <c r="C44" s="95">
        <f>'B CAS'!C44+'B CAPS'!C44+'B GS'!C32</f>
        <v>8</v>
      </c>
      <c r="F44" s="23"/>
    </row>
    <row r="45" spans="1:9" x14ac:dyDescent="0.2">
      <c r="A45" s="363" t="s">
        <v>99</v>
      </c>
      <c r="B45" s="268" t="s">
        <v>475</v>
      </c>
      <c r="C45" s="95">
        <f>'B CAS'!C45+'B CAPS'!C45+'B GS'!C33</f>
        <v>0</v>
      </c>
      <c r="F45" s="23"/>
    </row>
    <row r="46" spans="1:9" x14ac:dyDescent="0.2">
      <c r="A46" s="366"/>
    </row>
    <row r="47" spans="1:9" ht="15.75" x14ac:dyDescent="0.2">
      <c r="A47" s="366"/>
      <c r="B47" s="24" t="s">
        <v>94</v>
      </c>
      <c r="C47" s="287"/>
      <c r="D47" s="287"/>
      <c r="E47" s="287"/>
      <c r="F47" s="287"/>
    </row>
    <row r="48" spans="1:9" s="607" customFormat="1" ht="54.75" customHeight="1" x14ac:dyDescent="0.2">
      <c r="A48" s="366"/>
      <c r="B48" s="859" t="s">
        <v>1234</v>
      </c>
      <c r="C48" s="860"/>
      <c r="D48" s="860"/>
      <c r="E48" s="860"/>
      <c r="F48" s="860"/>
    </row>
    <row r="49" spans="1:256" s="607" customFormat="1" x14ac:dyDescent="0.2">
      <c r="A49" s="367"/>
      <c r="B49" s="598"/>
      <c r="C49" s="598"/>
      <c r="D49" s="598"/>
      <c r="E49" s="598"/>
      <c r="F49" s="598"/>
    </row>
    <row r="50" spans="1:256" s="607" customFormat="1" x14ac:dyDescent="0.2">
      <c r="A50" s="366"/>
      <c r="B50" s="861" t="s">
        <v>327</v>
      </c>
      <c r="C50" s="862"/>
      <c r="D50" s="599"/>
      <c r="E50" s="599"/>
      <c r="F50" s="599"/>
    </row>
    <row r="51" spans="1:256" s="607" customFormat="1" x14ac:dyDescent="0.2">
      <c r="A51" s="368"/>
      <c r="B51" s="184"/>
      <c r="C51" s="184"/>
      <c r="D51" s="184"/>
      <c r="E51" s="184"/>
      <c r="F51" s="184"/>
    </row>
    <row r="52" spans="1:256" s="607" customFormat="1" ht="12.75" customHeight="1" x14ac:dyDescent="0.2">
      <c r="A52" s="368"/>
      <c r="B52" s="859" t="s">
        <v>1027</v>
      </c>
      <c r="C52" s="859"/>
      <c r="D52" s="859"/>
      <c r="E52" s="859"/>
      <c r="F52" s="859"/>
      <c r="G52" s="859"/>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c r="AG52" s="859"/>
      <c r="AH52" s="859"/>
      <c r="AI52" s="859"/>
      <c r="AJ52" s="859"/>
      <c r="AK52" s="859"/>
      <c r="AL52" s="859"/>
      <c r="AM52" s="859"/>
      <c r="AN52" s="859"/>
      <c r="AO52" s="859"/>
      <c r="AP52" s="859"/>
      <c r="AQ52" s="859"/>
      <c r="AR52" s="859"/>
      <c r="AS52" s="859"/>
      <c r="AT52" s="859"/>
      <c r="AU52" s="859"/>
      <c r="AV52" s="859"/>
      <c r="AW52" s="859"/>
      <c r="AX52" s="859"/>
      <c r="AY52" s="859"/>
      <c r="AZ52" s="859"/>
      <c r="BA52" s="859"/>
      <c r="BB52" s="859"/>
      <c r="BC52" s="859"/>
      <c r="BD52" s="859"/>
      <c r="BE52" s="859"/>
      <c r="BF52" s="859"/>
      <c r="BG52" s="859"/>
      <c r="BH52" s="859"/>
      <c r="BI52" s="859"/>
      <c r="BJ52" s="859"/>
      <c r="BK52" s="859"/>
      <c r="BL52" s="859"/>
      <c r="BM52" s="859"/>
      <c r="BN52" s="859"/>
      <c r="BO52" s="859"/>
      <c r="BP52" s="859"/>
      <c r="BQ52" s="859"/>
      <c r="BR52" s="859"/>
      <c r="BS52" s="859"/>
      <c r="BT52" s="859"/>
      <c r="BU52" s="859"/>
      <c r="BV52" s="859"/>
      <c r="BW52" s="859"/>
      <c r="BX52" s="859"/>
      <c r="BY52" s="859"/>
      <c r="BZ52" s="859"/>
      <c r="CA52" s="859"/>
      <c r="CB52" s="859"/>
      <c r="CC52" s="859"/>
      <c r="CD52" s="859"/>
      <c r="CE52" s="859"/>
      <c r="CF52" s="859"/>
      <c r="CG52" s="859"/>
      <c r="CH52" s="859"/>
      <c r="CI52" s="859"/>
      <c r="CJ52" s="859"/>
      <c r="CK52" s="859"/>
      <c r="CL52" s="859"/>
      <c r="CM52" s="859"/>
      <c r="CN52" s="859"/>
      <c r="CO52" s="859"/>
      <c r="CP52" s="859"/>
      <c r="CQ52" s="859"/>
      <c r="CR52" s="859"/>
      <c r="CS52" s="859"/>
      <c r="CT52" s="859"/>
      <c r="CU52" s="859"/>
      <c r="CV52" s="859"/>
      <c r="CW52" s="859"/>
      <c r="CX52" s="859"/>
      <c r="CY52" s="859"/>
      <c r="CZ52" s="859"/>
      <c r="DA52" s="859"/>
      <c r="DB52" s="859"/>
      <c r="DC52" s="859"/>
      <c r="DD52" s="859"/>
      <c r="DE52" s="859"/>
      <c r="DF52" s="859"/>
      <c r="DG52" s="859"/>
      <c r="DH52" s="859"/>
      <c r="DI52" s="859"/>
      <c r="DJ52" s="859"/>
      <c r="DK52" s="859"/>
      <c r="DL52" s="859"/>
      <c r="DM52" s="859"/>
      <c r="DN52" s="859"/>
      <c r="DO52" s="859"/>
      <c r="DP52" s="859"/>
      <c r="DQ52" s="859"/>
      <c r="DR52" s="859"/>
      <c r="DS52" s="859"/>
      <c r="DT52" s="859"/>
      <c r="DU52" s="859"/>
      <c r="DV52" s="859"/>
      <c r="DW52" s="859"/>
      <c r="DX52" s="859"/>
      <c r="DY52" s="859"/>
      <c r="DZ52" s="859"/>
      <c r="EA52" s="859"/>
      <c r="EB52" s="859"/>
      <c r="EC52" s="859"/>
      <c r="ED52" s="859"/>
      <c r="EE52" s="859"/>
      <c r="EF52" s="859"/>
      <c r="EG52" s="859"/>
      <c r="EH52" s="859"/>
      <c r="EI52" s="859"/>
      <c r="EJ52" s="859"/>
      <c r="EK52" s="859"/>
      <c r="EL52" s="859"/>
      <c r="EM52" s="859"/>
      <c r="EN52" s="859"/>
      <c r="EO52" s="859"/>
      <c r="EP52" s="859"/>
      <c r="EQ52" s="859"/>
      <c r="ER52" s="859"/>
      <c r="ES52" s="859"/>
      <c r="ET52" s="859"/>
      <c r="EU52" s="859"/>
      <c r="EV52" s="859"/>
      <c r="EW52" s="859"/>
      <c r="EX52" s="859"/>
      <c r="EY52" s="859"/>
      <c r="EZ52" s="859"/>
      <c r="FA52" s="859"/>
      <c r="FB52" s="859"/>
      <c r="FC52" s="859"/>
      <c r="FD52" s="859"/>
      <c r="FE52" s="859"/>
      <c r="FF52" s="859"/>
      <c r="FG52" s="859"/>
      <c r="FH52" s="859"/>
      <c r="FI52" s="859"/>
      <c r="FJ52" s="859"/>
      <c r="FK52" s="859"/>
      <c r="FL52" s="859"/>
      <c r="FM52" s="859"/>
      <c r="FN52" s="859"/>
      <c r="FO52" s="859"/>
      <c r="FP52" s="859"/>
      <c r="FQ52" s="859"/>
      <c r="FR52" s="859"/>
      <c r="FS52" s="859"/>
      <c r="FT52" s="859"/>
      <c r="FU52" s="859"/>
      <c r="FV52" s="859"/>
      <c r="FW52" s="859"/>
      <c r="FX52" s="859"/>
      <c r="FY52" s="859"/>
      <c r="FZ52" s="859"/>
      <c r="GA52" s="859"/>
      <c r="GB52" s="859"/>
      <c r="GC52" s="859"/>
      <c r="GD52" s="859"/>
      <c r="GE52" s="859"/>
      <c r="GF52" s="859"/>
      <c r="GG52" s="859"/>
      <c r="GH52" s="859"/>
      <c r="GI52" s="859"/>
      <c r="GJ52" s="859"/>
      <c r="GK52" s="859"/>
      <c r="GL52" s="859"/>
      <c r="GM52" s="859"/>
      <c r="GN52" s="859"/>
      <c r="GO52" s="859"/>
      <c r="GP52" s="859"/>
      <c r="GQ52" s="859"/>
      <c r="GR52" s="859"/>
      <c r="GS52" s="859"/>
      <c r="GT52" s="859"/>
      <c r="GU52" s="859"/>
      <c r="GV52" s="859"/>
      <c r="GW52" s="859"/>
      <c r="GX52" s="859"/>
      <c r="GY52" s="859"/>
      <c r="GZ52" s="859"/>
      <c r="HA52" s="859"/>
      <c r="HB52" s="859"/>
      <c r="HC52" s="859"/>
      <c r="HD52" s="859"/>
      <c r="HE52" s="859"/>
      <c r="HF52" s="859"/>
      <c r="HG52" s="859"/>
      <c r="HH52" s="859"/>
      <c r="HI52" s="859"/>
      <c r="HJ52" s="859"/>
      <c r="HK52" s="859"/>
      <c r="HL52" s="859"/>
      <c r="HM52" s="859"/>
      <c r="HN52" s="859"/>
      <c r="HO52" s="859"/>
      <c r="HP52" s="859"/>
      <c r="HQ52" s="859"/>
      <c r="HR52" s="859"/>
      <c r="HS52" s="859"/>
      <c r="HT52" s="859"/>
      <c r="HU52" s="859"/>
      <c r="HV52" s="859"/>
      <c r="HW52" s="859"/>
      <c r="HX52" s="859"/>
      <c r="HY52" s="859"/>
      <c r="HZ52" s="859"/>
      <c r="IA52" s="859"/>
      <c r="IB52" s="859"/>
      <c r="IC52" s="859"/>
      <c r="ID52" s="859"/>
      <c r="IE52" s="859"/>
      <c r="IF52" s="859"/>
      <c r="IG52" s="859"/>
      <c r="IH52" s="859"/>
      <c r="II52" s="859"/>
      <c r="IJ52" s="859"/>
      <c r="IK52" s="859"/>
      <c r="IL52" s="859"/>
      <c r="IM52" s="859"/>
      <c r="IN52" s="859"/>
      <c r="IO52" s="859"/>
      <c r="IP52" s="859"/>
      <c r="IQ52" s="859"/>
      <c r="IR52" s="859"/>
      <c r="IS52" s="859"/>
      <c r="IT52" s="859"/>
      <c r="IU52" s="859"/>
      <c r="IV52" s="859"/>
    </row>
    <row r="53" spans="1:256" s="607" customFormat="1" x14ac:dyDescent="0.2">
      <c r="A53" s="368"/>
      <c r="B53" s="859"/>
      <c r="C53" s="859"/>
      <c r="D53" s="859"/>
      <c r="E53" s="859"/>
      <c r="F53" s="859"/>
      <c r="G53" s="859"/>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c r="AG53" s="859"/>
      <c r="AH53" s="859"/>
      <c r="AI53" s="859"/>
      <c r="AJ53" s="859"/>
      <c r="AK53" s="859"/>
      <c r="AL53" s="859"/>
      <c r="AM53" s="859"/>
      <c r="AN53" s="859"/>
      <c r="AO53" s="859"/>
      <c r="AP53" s="859"/>
      <c r="AQ53" s="859"/>
      <c r="AR53" s="859"/>
      <c r="AS53" s="859"/>
      <c r="AT53" s="859"/>
      <c r="AU53" s="859"/>
      <c r="AV53" s="859"/>
      <c r="AW53" s="859"/>
      <c r="AX53" s="859"/>
      <c r="AY53" s="859"/>
      <c r="AZ53" s="859"/>
      <c r="BA53" s="859"/>
      <c r="BB53" s="859"/>
      <c r="BC53" s="859"/>
      <c r="BD53" s="859"/>
      <c r="BE53" s="859"/>
      <c r="BF53" s="859"/>
      <c r="BG53" s="859"/>
      <c r="BH53" s="859"/>
      <c r="BI53" s="859"/>
      <c r="BJ53" s="859"/>
      <c r="BK53" s="859"/>
      <c r="BL53" s="859"/>
      <c r="BM53" s="859"/>
      <c r="BN53" s="859"/>
      <c r="BO53" s="859"/>
      <c r="BP53" s="859"/>
      <c r="BQ53" s="859"/>
      <c r="BR53" s="859"/>
      <c r="BS53" s="859"/>
      <c r="BT53" s="859"/>
      <c r="BU53" s="859"/>
      <c r="BV53" s="859"/>
      <c r="BW53" s="859"/>
      <c r="BX53" s="859"/>
      <c r="BY53" s="859"/>
      <c r="BZ53" s="859"/>
      <c r="CA53" s="859"/>
      <c r="CB53" s="859"/>
      <c r="CC53" s="859"/>
      <c r="CD53" s="859"/>
      <c r="CE53" s="859"/>
      <c r="CF53" s="859"/>
      <c r="CG53" s="859"/>
      <c r="CH53" s="859"/>
      <c r="CI53" s="859"/>
      <c r="CJ53" s="859"/>
      <c r="CK53" s="859"/>
      <c r="CL53" s="859"/>
      <c r="CM53" s="859"/>
      <c r="CN53" s="859"/>
      <c r="CO53" s="859"/>
      <c r="CP53" s="859"/>
      <c r="CQ53" s="859"/>
      <c r="CR53" s="859"/>
      <c r="CS53" s="859"/>
      <c r="CT53" s="859"/>
      <c r="CU53" s="859"/>
      <c r="CV53" s="859"/>
      <c r="CW53" s="859"/>
      <c r="CX53" s="859"/>
      <c r="CY53" s="859"/>
      <c r="CZ53" s="859"/>
      <c r="DA53" s="859"/>
      <c r="DB53" s="859"/>
      <c r="DC53" s="859"/>
      <c r="DD53" s="859"/>
      <c r="DE53" s="859"/>
      <c r="DF53" s="859"/>
      <c r="DG53" s="859"/>
      <c r="DH53" s="859"/>
      <c r="DI53" s="859"/>
      <c r="DJ53" s="859"/>
      <c r="DK53" s="859"/>
      <c r="DL53" s="859"/>
      <c r="DM53" s="859"/>
      <c r="DN53" s="859"/>
      <c r="DO53" s="859"/>
      <c r="DP53" s="859"/>
      <c r="DQ53" s="859"/>
      <c r="DR53" s="859"/>
      <c r="DS53" s="859"/>
      <c r="DT53" s="859"/>
      <c r="DU53" s="859"/>
      <c r="DV53" s="859"/>
      <c r="DW53" s="859"/>
      <c r="DX53" s="859"/>
      <c r="DY53" s="859"/>
      <c r="DZ53" s="859"/>
      <c r="EA53" s="859"/>
      <c r="EB53" s="859"/>
      <c r="EC53" s="859"/>
      <c r="ED53" s="859"/>
      <c r="EE53" s="859"/>
      <c r="EF53" s="859"/>
      <c r="EG53" s="859"/>
      <c r="EH53" s="859"/>
      <c r="EI53" s="859"/>
      <c r="EJ53" s="859"/>
      <c r="EK53" s="859"/>
      <c r="EL53" s="859"/>
      <c r="EM53" s="859"/>
      <c r="EN53" s="859"/>
      <c r="EO53" s="859"/>
      <c r="EP53" s="859"/>
      <c r="EQ53" s="859"/>
      <c r="ER53" s="859"/>
      <c r="ES53" s="859"/>
      <c r="ET53" s="859"/>
      <c r="EU53" s="859"/>
      <c r="EV53" s="859"/>
      <c r="EW53" s="859"/>
      <c r="EX53" s="859"/>
      <c r="EY53" s="859"/>
      <c r="EZ53" s="859"/>
      <c r="FA53" s="859"/>
      <c r="FB53" s="859"/>
      <c r="FC53" s="859"/>
      <c r="FD53" s="859"/>
      <c r="FE53" s="859"/>
      <c r="FF53" s="859"/>
      <c r="FG53" s="859"/>
      <c r="FH53" s="859"/>
      <c r="FI53" s="859"/>
      <c r="FJ53" s="859"/>
      <c r="FK53" s="859"/>
      <c r="FL53" s="859"/>
      <c r="FM53" s="859"/>
      <c r="FN53" s="859"/>
      <c r="FO53" s="859"/>
      <c r="FP53" s="859"/>
      <c r="FQ53" s="859"/>
      <c r="FR53" s="859"/>
      <c r="FS53" s="859"/>
      <c r="FT53" s="859"/>
      <c r="FU53" s="859"/>
      <c r="FV53" s="859"/>
      <c r="FW53" s="859"/>
      <c r="FX53" s="859"/>
      <c r="FY53" s="859"/>
      <c r="FZ53" s="859"/>
      <c r="GA53" s="859"/>
      <c r="GB53" s="859"/>
      <c r="GC53" s="859"/>
      <c r="GD53" s="859"/>
      <c r="GE53" s="859"/>
      <c r="GF53" s="859"/>
      <c r="GG53" s="859"/>
      <c r="GH53" s="859"/>
      <c r="GI53" s="859"/>
      <c r="GJ53" s="859"/>
      <c r="GK53" s="859"/>
      <c r="GL53" s="859"/>
      <c r="GM53" s="859"/>
      <c r="GN53" s="859"/>
      <c r="GO53" s="859"/>
      <c r="GP53" s="859"/>
      <c r="GQ53" s="859"/>
      <c r="GR53" s="859"/>
      <c r="GS53" s="859"/>
      <c r="GT53" s="859"/>
      <c r="GU53" s="859"/>
      <c r="GV53" s="859"/>
      <c r="GW53" s="859"/>
      <c r="GX53" s="859"/>
      <c r="GY53" s="859"/>
      <c r="GZ53" s="859"/>
      <c r="HA53" s="859"/>
      <c r="HB53" s="859"/>
      <c r="HC53" s="859"/>
      <c r="HD53" s="859"/>
      <c r="HE53" s="859"/>
      <c r="HF53" s="859"/>
      <c r="HG53" s="859"/>
      <c r="HH53" s="859"/>
      <c r="HI53" s="859"/>
      <c r="HJ53" s="859"/>
      <c r="HK53" s="859"/>
      <c r="HL53" s="859"/>
      <c r="HM53" s="859"/>
      <c r="HN53" s="859"/>
      <c r="HO53" s="859"/>
      <c r="HP53" s="859"/>
      <c r="HQ53" s="859"/>
      <c r="HR53" s="859"/>
      <c r="HS53" s="859"/>
      <c r="HT53" s="859"/>
      <c r="HU53" s="859"/>
      <c r="HV53" s="859"/>
      <c r="HW53" s="859"/>
      <c r="HX53" s="859"/>
      <c r="HY53" s="859"/>
      <c r="HZ53" s="859"/>
      <c r="IA53" s="859"/>
      <c r="IB53" s="859"/>
      <c r="IC53" s="859"/>
      <c r="ID53" s="859"/>
      <c r="IE53" s="859"/>
      <c r="IF53" s="859"/>
      <c r="IG53" s="859"/>
      <c r="IH53" s="859"/>
      <c r="II53" s="859"/>
      <c r="IJ53" s="859"/>
      <c r="IK53" s="859"/>
      <c r="IL53" s="859"/>
      <c r="IM53" s="859"/>
      <c r="IN53" s="859"/>
      <c r="IO53" s="859"/>
      <c r="IP53" s="859"/>
      <c r="IQ53" s="859"/>
      <c r="IR53" s="859"/>
      <c r="IS53" s="859"/>
      <c r="IT53" s="859"/>
      <c r="IU53" s="859"/>
      <c r="IV53" s="859"/>
    </row>
    <row r="54" spans="1:256" s="607" customFormat="1" ht="80.25" customHeight="1" x14ac:dyDescent="0.2">
      <c r="A54" s="368"/>
      <c r="B54" s="859"/>
      <c r="C54" s="859"/>
      <c r="D54" s="859"/>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59"/>
      <c r="DI54" s="859"/>
      <c r="DJ54" s="859"/>
      <c r="DK54" s="859"/>
      <c r="DL54" s="859"/>
      <c r="DM54" s="859"/>
      <c r="DN54" s="859"/>
      <c r="DO54" s="859"/>
      <c r="DP54" s="859"/>
      <c r="DQ54" s="859"/>
      <c r="DR54" s="859"/>
      <c r="DS54" s="859"/>
      <c r="DT54" s="859"/>
      <c r="DU54" s="859"/>
      <c r="DV54" s="859"/>
      <c r="DW54" s="859"/>
      <c r="DX54" s="859"/>
      <c r="DY54" s="859"/>
      <c r="DZ54" s="859"/>
      <c r="EA54" s="859"/>
      <c r="EB54" s="859"/>
      <c r="EC54" s="859"/>
      <c r="ED54" s="859"/>
      <c r="EE54" s="859"/>
      <c r="EF54" s="859"/>
      <c r="EG54" s="859"/>
      <c r="EH54" s="859"/>
      <c r="EI54" s="859"/>
      <c r="EJ54" s="859"/>
      <c r="EK54" s="859"/>
      <c r="EL54" s="859"/>
      <c r="EM54" s="859"/>
      <c r="EN54" s="859"/>
      <c r="EO54" s="859"/>
      <c r="EP54" s="859"/>
      <c r="EQ54" s="859"/>
      <c r="ER54" s="859"/>
      <c r="ES54" s="859"/>
      <c r="ET54" s="859"/>
      <c r="EU54" s="859"/>
      <c r="EV54" s="859"/>
      <c r="EW54" s="859"/>
      <c r="EX54" s="859"/>
      <c r="EY54" s="859"/>
      <c r="EZ54" s="859"/>
      <c r="FA54" s="859"/>
      <c r="FB54" s="859"/>
      <c r="FC54" s="859"/>
      <c r="FD54" s="859"/>
      <c r="FE54" s="859"/>
      <c r="FF54" s="859"/>
      <c r="FG54" s="859"/>
      <c r="FH54" s="859"/>
      <c r="FI54" s="859"/>
      <c r="FJ54" s="859"/>
      <c r="FK54" s="859"/>
      <c r="FL54" s="859"/>
      <c r="FM54" s="859"/>
      <c r="FN54" s="859"/>
      <c r="FO54" s="859"/>
      <c r="FP54" s="859"/>
      <c r="FQ54" s="859"/>
      <c r="FR54" s="859"/>
      <c r="FS54" s="859"/>
      <c r="FT54" s="859"/>
      <c r="FU54" s="859"/>
      <c r="FV54" s="859"/>
      <c r="FW54" s="859"/>
      <c r="FX54" s="859"/>
      <c r="FY54" s="859"/>
      <c r="FZ54" s="859"/>
      <c r="GA54" s="859"/>
      <c r="GB54" s="859"/>
      <c r="GC54" s="859"/>
      <c r="GD54" s="859"/>
      <c r="GE54" s="859"/>
      <c r="GF54" s="859"/>
      <c r="GG54" s="859"/>
      <c r="GH54" s="859"/>
      <c r="GI54" s="859"/>
      <c r="GJ54" s="859"/>
      <c r="GK54" s="859"/>
      <c r="GL54" s="859"/>
      <c r="GM54" s="859"/>
      <c r="GN54" s="859"/>
      <c r="GO54" s="859"/>
      <c r="GP54" s="859"/>
      <c r="GQ54" s="859"/>
      <c r="GR54" s="859"/>
      <c r="GS54" s="859"/>
      <c r="GT54" s="859"/>
      <c r="GU54" s="859"/>
      <c r="GV54" s="859"/>
      <c r="GW54" s="859"/>
      <c r="GX54" s="859"/>
      <c r="GY54" s="859"/>
      <c r="GZ54" s="859"/>
      <c r="HA54" s="859"/>
      <c r="HB54" s="859"/>
      <c r="HC54" s="859"/>
      <c r="HD54" s="859"/>
      <c r="HE54" s="859"/>
      <c r="HF54" s="859"/>
      <c r="HG54" s="859"/>
      <c r="HH54" s="859"/>
      <c r="HI54" s="859"/>
      <c r="HJ54" s="859"/>
      <c r="HK54" s="859"/>
      <c r="HL54" s="859"/>
      <c r="HM54" s="859"/>
      <c r="HN54" s="859"/>
      <c r="HO54" s="859"/>
      <c r="HP54" s="859"/>
      <c r="HQ54" s="859"/>
      <c r="HR54" s="859"/>
      <c r="HS54" s="859"/>
      <c r="HT54" s="859"/>
      <c r="HU54" s="859"/>
      <c r="HV54" s="859"/>
      <c r="HW54" s="859"/>
      <c r="HX54" s="859"/>
      <c r="HY54" s="859"/>
      <c r="HZ54" s="859"/>
      <c r="IA54" s="859"/>
      <c r="IB54" s="859"/>
      <c r="IC54" s="859"/>
      <c r="ID54" s="859"/>
      <c r="IE54" s="859"/>
      <c r="IF54" s="859"/>
      <c r="IG54" s="859"/>
      <c r="IH54" s="859"/>
      <c r="II54" s="859"/>
      <c r="IJ54" s="859"/>
      <c r="IK54" s="859"/>
      <c r="IL54" s="859"/>
      <c r="IM54" s="859"/>
      <c r="IN54" s="859"/>
      <c r="IO54" s="859"/>
      <c r="IP54" s="859"/>
      <c r="IQ54" s="859"/>
      <c r="IR54" s="859"/>
      <c r="IS54" s="859"/>
      <c r="IT54" s="859"/>
      <c r="IU54" s="859"/>
      <c r="IV54" s="859"/>
    </row>
    <row r="55" spans="1:256" s="607" customFormat="1" x14ac:dyDescent="0.2">
      <c r="A55" s="368"/>
      <c r="B55" s="184"/>
      <c r="C55" s="184"/>
      <c r="D55" s="184"/>
      <c r="E55" s="184"/>
      <c r="F55" s="184"/>
    </row>
    <row r="56" spans="1:256" s="607" customFormat="1" x14ac:dyDescent="0.2">
      <c r="A56" s="368"/>
      <c r="B56" s="186" t="s">
        <v>1029</v>
      </c>
      <c r="C56" s="600"/>
      <c r="D56" s="600"/>
      <c r="E56" s="600"/>
      <c r="F56" s="184"/>
    </row>
    <row r="57" spans="1:256" s="185" customFormat="1" ht="48" customHeight="1" x14ac:dyDescent="0.2">
      <c r="A57" s="604"/>
      <c r="B57" s="863"/>
      <c r="C57" s="865" t="s">
        <v>905</v>
      </c>
      <c r="D57" s="865" t="s">
        <v>906</v>
      </c>
      <c r="E57" s="865" t="s">
        <v>907</v>
      </c>
      <c r="F57" s="865" t="s">
        <v>908</v>
      </c>
    </row>
    <row r="58" spans="1:256" s="185" customFormat="1" ht="38.25" customHeight="1" x14ac:dyDescent="0.2">
      <c r="A58" s="604"/>
      <c r="B58" s="864"/>
      <c r="C58" s="866"/>
      <c r="D58" s="866"/>
      <c r="E58" s="866"/>
      <c r="F58" s="866"/>
    </row>
    <row r="59" spans="1:256" s="185" customFormat="1" ht="65.25" customHeight="1" x14ac:dyDescent="0.2">
      <c r="A59" s="605" t="s">
        <v>909</v>
      </c>
      <c r="B59" s="608" t="s">
        <v>1030</v>
      </c>
      <c r="C59" s="601">
        <f>'B CAS'!C59</f>
        <v>160</v>
      </c>
      <c r="D59" s="601">
        <f>'B CAS'!D59</f>
        <v>194</v>
      </c>
      <c r="E59" s="601">
        <f>'B CAS'!E59</f>
        <v>227</v>
      </c>
      <c r="F59" s="601">
        <f t="shared" ref="F59:F64" si="9">SUM(C59:E59)</f>
        <v>581</v>
      </c>
    </row>
    <row r="60" spans="1:256" s="185" customFormat="1" ht="62.25" customHeight="1" x14ac:dyDescent="0.2">
      <c r="A60" s="605" t="s">
        <v>910</v>
      </c>
      <c r="B60" s="609" t="s">
        <v>1031</v>
      </c>
      <c r="C60" s="601">
        <f>'B CAS'!C60</f>
        <v>0</v>
      </c>
      <c r="D60" s="601">
        <f>'B CAS'!D60</f>
        <v>0</v>
      </c>
      <c r="E60" s="601">
        <f>'B CAS'!E60</f>
        <v>0</v>
      </c>
      <c r="F60" s="601">
        <f t="shared" si="9"/>
        <v>0</v>
      </c>
    </row>
    <row r="61" spans="1:256" s="607" customFormat="1" ht="51.75" customHeight="1" x14ac:dyDescent="0.2">
      <c r="A61" s="605" t="s">
        <v>911</v>
      </c>
      <c r="B61" s="608" t="s">
        <v>1032</v>
      </c>
      <c r="C61" s="601">
        <f>(C59-C60)</f>
        <v>160</v>
      </c>
      <c r="D61" s="601">
        <f>(D59-D60)</f>
        <v>194</v>
      </c>
      <c r="E61" s="601">
        <f>(E59-E60)</f>
        <v>227</v>
      </c>
      <c r="F61" s="601">
        <f t="shared" si="9"/>
        <v>581</v>
      </c>
    </row>
    <row r="62" spans="1:256" s="607" customFormat="1" ht="57" customHeight="1" x14ac:dyDescent="0.2">
      <c r="A62" s="605" t="s">
        <v>912</v>
      </c>
      <c r="B62" s="610" t="s">
        <v>1033</v>
      </c>
      <c r="C62" s="601">
        <f>'B CAS'!C62</f>
        <v>91</v>
      </c>
      <c r="D62" s="601">
        <f>'B CAS'!D62</f>
        <v>125</v>
      </c>
      <c r="E62" s="601">
        <f>'B CAS'!E62</f>
        <v>157</v>
      </c>
      <c r="F62" s="601">
        <f t="shared" si="9"/>
        <v>373</v>
      </c>
    </row>
    <row r="63" spans="1:256" s="607" customFormat="1" ht="66" customHeight="1" x14ac:dyDescent="0.2">
      <c r="A63" s="605" t="s">
        <v>913</v>
      </c>
      <c r="B63" s="611" t="s">
        <v>1034</v>
      </c>
      <c r="C63" s="601">
        <f>'B CAS'!C63</f>
        <v>15</v>
      </c>
      <c r="D63" s="601">
        <f>'B CAS'!D63</f>
        <v>17</v>
      </c>
      <c r="E63" s="601">
        <f>'B CAS'!E63</f>
        <v>24</v>
      </c>
      <c r="F63" s="601">
        <f t="shared" si="9"/>
        <v>56</v>
      </c>
    </row>
    <row r="64" spans="1:256" s="607" customFormat="1" ht="63.75" customHeight="1" x14ac:dyDescent="0.2">
      <c r="A64" s="605" t="s">
        <v>914</v>
      </c>
      <c r="B64" s="611" t="s">
        <v>1035</v>
      </c>
      <c r="C64" s="601">
        <f>'B CAS'!C64</f>
        <v>2</v>
      </c>
      <c r="D64" s="601">
        <f>'B CAS'!D64</f>
        <v>1</v>
      </c>
      <c r="E64" s="601">
        <f>'B CAS'!E64</f>
        <v>1</v>
      </c>
      <c r="F64" s="601">
        <f t="shared" si="9"/>
        <v>4</v>
      </c>
    </row>
    <row r="65" spans="1:6" s="607" customFormat="1" ht="25.5" customHeight="1" x14ac:dyDescent="0.2">
      <c r="A65" s="605" t="s">
        <v>915</v>
      </c>
      <c r="B65" s="610" t="s">
        <v>916</v>
      </c>
      <c r="C65" s="601">
        <f>SUM(C62:C64)</f>
        <v>108</v>
      </c>
      <c r="D65" s="601">
        <f>SUM(D62:D64)</f>
        <v>143</v>
      </c>
      <c r="E65" s="601">
        <f>SUM(E62:E64)</f>
        <v>182</v>
      </c>
      <c r="F65" s="601">
        <f>SUM(F62:F64)</f>
        <v>433</v>
      </c>
    </row>
    <row r="66" spans="1:6" s="607" customFormat="1" ht="27.75" customHeight="1" x14ac:dyDescent="0.2">
      <c r="A66" s="605" t="s">
        <v>917</v>
      </c>
      <c r="B66" s="610" t="s">
        <v>1036</v>
      </c>
      <c r="C66" s="621">
        <f>C65/C61</f>
        <v>0.67500000000000004</v>
      </c>
      <c r="D66" s="621">
        <f>D65/D61</f>
        <v>0.73711340206185572</v>
      </c>
      <c r="E66" s="621">
        <f>E65/E61</f>
        <v>0.80176211453744495</v>
      </c>
      <c r="F66" s="621">
        <f>F65/F61</f>
        <v>0.74526678141135971</v>
      </c>
    </row>
    <row r="67" spans="1:6" s="607" customFormat="1" ht="30.75" customHeight="1" x14ac:dyDescent="0.2">
      <c r="A67" s="369"/>
      <c r="B67" s="186" t="s">
        <v>990</v>
      </c>
      <c r="C67" s="184"/>
      <c r="D67" s="184"/>
      <c r="E67" s="184"/>
      <c r="F67" s="184"/>
    </row>
    <row r="68" spans="1:6" s="607" customFormat="1" ht="42" customHeight="1" x14ac:dyDescent="0.2">
      <c r="A68" s="604"/>
      <c r="B68" s="863"/>
      <c r="C68" s="867" t="s">
        <v>905</v>
      </c>
      <c r="D68" s="867" t="s">
        <v>906</v>
      </c>
      <c r="E68" s="867" t="s">
        <v>907</v>
      </c>
      <c r="F68" s="867" t="s">
        <v>908</v>
      </c>
    </row>
    <row r="69" spans="1:6" s="607" customFormat="1" ht="37.5" customHeight="1" x14ac:dyDescent="0.2">
      <c r="A69" s="604"/>
      <c r="B69" s="864"/>
      <c r="C69" s="867"/>
      <c r="D69" s="867"/>
      <c r="E69" s="867"/>
      <c r="F69" s="867"/>
    </row>
    <row r="70" spans="1:6" s="185" customFormat="1" ht="57.75" customHeight="1" x14ac:dyDescent="0.2">
      <c r="A70" s="605" t="s">
        <v>909</v>
      </c>
      <c r="B70" s="608" t="s">
        <v>991</v>
      </c>
      <c r="C70" s="606">
        <f>'B CAS'!C70</f>
        <v>127</v>
      </c>
      <c r="D70" s="622">
        <f>'B CAS'!D70</f>
        <v>207</v>
      </c>
      <c r="E70" s="622">
        <f>'B CAS'!E70</f>
        <v>223</v>
      </c>
      <c r="F70" s="505">
        <f t="shared" ref="F70:F76" si="10">SUM(C70:E70)</f>
        <v>557</v>
      </c>
    </row>
    <row r="71" spans="1:6" s="185" customFormat="1" ht="60" customHeight="1" x14ac:dyDescent="0.2">
      <c r="A71" s="605" t="s">
        <v>910</v>
      </c>
      <c r="B71" s="609" t="s">
        <v>992</v>
      </c>
      <c r="C71" s="606">
        <f>'B CAS'!C71</f>
        <v>0</v>
      </c>
      <c r="D71" s="622">
        <f>'B CAS'!D71</f>
        <v>0</v>
      </c>
      <c r="E71" s="622">
        <f>'B CAS'!E71</f>
        <v>0</v>
      </c>
      <c r="F71" s="505">
        <f t="shared" si="10"/>
        <v>0</v>
      </c>
    </row>
    <row r="72" spans="1:6" s="607" customFormat="1" ht="39.75" customHeight="1" x14ac:dyDescent="0.2">
      <c r="A72" s="605" t="s">
        <v>911</v>
      </c>
      <c r="B72" s="608" t="s">
        <v>993</v>
      </c>
      <c r="C72" s="505">
        <f>(C70-C71)</f>
        <v>127</v>
      </c>
      <c r="D72" s="505">
        <f>(D70-D71)</f>
        <v>207</v>
      </c>
      <c r="E72" s="505">
        <f>(E70-E71)</f>
        <v>223</v>
      </c>
      <c r="F72" s="505">
        <f t="shared" si="10"/>
        <v>557</v>
      </c>
    </row>
    <row r="73" spans="1:6" s="607" customFormat="1" ht="47.25" customHeight="1" x14ac:dyDescent="0.2">
      <c r="A73" s="605" t="s">
        <v>912</v>
      </c>
      <c r="B73" s="610" t="s">
        <v>994</v>
      </c>
      <c r="C73" s="606">
        <f>'B CAS'!C73</f>
        <v>72</v>
      </c>
      <c r="D73" s="622">
        <f>'B CAS'!D73</f>
        <v>140</v>
      </c>
      <c r="E73" s="622">
        <f>'B CAS'!E73</f>
        <v>161</v>
      </c>
      <c r="F73" s="505">
        <f t="shared" si="10"/>
        <v>373</v>
      </c>
    </row>
    <row r="74" spans="1:6" s="607" customFormat="1" ht="58.5" customHeight="1" x14ac:dyDescent="0.2">
      <c r="A74" s="605" t="s">
        <v>913</v>
      </c>
      <c r="B74" s="611" t="s">
        <v>995</v>
      </c>
      <c r="C74" s="606">
        <f>'B CAS'!C74</f>
        <v>10</v>
      </c>
      <c r="D74" s="622">
        <f>'B CAS'!D74</f>
        <v>22</v>
      </c>
      <c r="E74" s="622">
        <f>'B CAS'!E74</f>
        <v>11</v>
      </c>
      <c r="F74" s="505">
        <f t="shared" si="10"/>
        <v>43</v>
      </c>
    </row>
    <row r="75" spans="1:6" s="607" customFormat="1" ht="53.25" customHeight="1" x14ac:dyDescent="0.2">
      <c r="A75" s="605" t="s">
        <v>914</v>
      </c>
      <c r="B75" s="611" t="s">
        <v>996</v>
      </c>
      <c r="C75" s="606">
        <f>'B CAS'!C75</f>
        <v>0</v>
      </c>
      <c r="D75" s="622">
        <f>'B CAS'!D75</f>
        <v>0</v>
      </c>
      <c r="E75" s="622">
        <f>'B CAS'!E75</f>
        <v>0</v>
      </c>
      <c r="F75" s="505">
        <f t="shared" si="10"/>
        <v>0</v>
      </c>
    </row>
    <row r="76" spans="1:6" s="607" customFormat="1" ht="31.5" customHeight="1" x14ac:dyDescent="0.2">
      <c r="A76" s="605" t="s">
        <v>915</v>
      </c>
      <c r="B76" s="610" t="s">
        <v>916</v>
      </c>
      <c r="C76" s="505">
        <f>SUM(C73:C75)</f>
        <v>82</v>
      </c>
      <c r="D76" s="505">
        <f>SUM(D73:D75)</f>
        <v>162</v>
      </c>
      <c r="E76" s="505">
        <f>SUM(E73:E75)</f>
        <v>172</v>
      </c>
      <c r="F76" s="505">
        <f t="shared" si="10"/>
        <v>416</v>
      </c>
    </row>
    <row r="77" spans="1:6" s="607" customFormat="1" ht="27.75" customHeight="1" x14ac:dyDescent="0.2">
      <c r="A77" s="605" t="s">
        <v>917</v>
      </c>
      <c r="B77" s="610" t="s">
        <v>997</v>
      </c>
      <c r="C77" s="620">
        <f>C76/C72</f>
        <v>0.64566929133858264</v>
      </c>
      <c r="D77" s="620">
        <f>D76/D72</f>
        <v>0.78260869565217395</v>
      </c>
      <c r="E77" s="620">
        <f>E76/E72</f>
        <v>0.77130044843049328</v>
      </c>
      <c r="F77" s="620">
        <f>F76/F72</f>
        <v>0.7468581687612208</v>
      </c>
    </row>
    <row r="78" spans="1:6" s="607" customFormat="1" ht="24.75" customHeight="1" x14ac:dyDescent="0.2">
      <c r="A78" s="366"/>
    </row>
    <row r="79" spans="1:6" s="607" customFormat="1" x14ac:dyDescent="0.2">
      <c r="A79" s="366"/>
      <c r="B79" s="3" t="s">
        <v>95</v>
      </c>
    </row>
    <row r="80" spans="1:6" s="607" customFormat="1" ht="78.75" customHeight="1" x14ac:dyDescent="0.2">
      <c r="A80" s="366"/>
      <c r="B80" s="870" t="s">
        <v>1028</v>
      </c>
      <c r="C80" s="838"/>
      <c r="D80" s="838"/>
      <c r="E80" s="838"/>
      <c r="F80" s="838"/>
    </row>
    <row r="81" spans="1:6" s="607" customFormat="1" ht="59.25" customHeight="1" x14ac:dyDescent="0.2">
      <c r="A81" s="363" t="s">
        <v>328</v>
      </c>
      <c r="B81" s="856" t="s">
        <v>1037</v>
      </c>
      <c r="C81" s="857"/>
      <c r="D81" s="857"/>
      <c r="E81" s="857"/>
      <c r="F81" s="192">
        <f>'B CAS'!F81</f>
        <v>0.87050000000000005</v>
      </c>
    </row>
    <row r="82" spans="1:6" s="607" customFormat="1" x14ac:dyDescent="0.2">
      <c r="A82" s="604"/>
    </row>
    <row r="83" spans="1:6" ht="51.75" hidden="1" customHeight="1" x14ac:dyDescent="0.2"/>
    <row r="84" spans="1:6" ht="12.75" customHeight="1" x14ac:dyDescent="0.2"/>
    <row r="85" spans="1:6" ht="12.75"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34">
    <mergeCell ref="B33:C33"/>
    <mergeCell ref="B48:F48"/>
    <mergeCell ref="B50:C50"/>
    <mergeCell ref="B52:IV54"/>
    <mergeCell ref="B57:B58"/>
    <mergeCell ref="C57:C58"/>
    <mergeCell ref="D57:D58"/>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 ref="B80:F80"/>
    <mergeCell ref="B81:E81"/>
    <mergeCell ref="E57:E58"/>
    <mergeCell ref="F57:F58"/>
    <mergeCell ref="B68:B69"/>
    <mergeCell ref="C68:C69"/>
    <mergeCell ref="D68:D69"/>
    <mergeCell ref="E68:E69"/>
    <mergeCell ref="F68:F69"/>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N292"/>
  <sheetViews>
    <sheetView showRuler="0" zoomScaleNormal="100" workbookViewId="0">
      <selection sqref="A1:F1"/>
    </sheetView>
  </sheetViews>
  <sheetFormatPr defaultColWidth="9.140625" defaultRowHeight="12.75" customHeight="1" zeroHeight="1" x14ac:dyDescent="0.2"/>
  <cols>
    <col min="1" max="1" width="4.42578125" style="297" customWidth="1"/>
    <col min="2" max="2" width="27" style="311" customWidth="1"/>
    <col min="3" max="3" width="14.7109375" style="311" customWidth="1"/>
    <col min="4" max="4" width="16.28515625" style="311" customWidth="1"/>
    <col min="5" max="6" width="14.7109375" style="311" customWidth="1"/>
    <col min="7" max="7" width="13.85546875" style="311" customWidth="1"/>
    <col min="8" max="8" width="9.140625" style="311" customWidth="1"/>
    <col min="9" max="9" width="10.85546875" style="311" customWidth="1"/>
    <col min="10" max="10" width="11.5703125" style="311" customWidth="1"/>
    <col min="11" max="16384" width="9.140625" style="311"/>
  </cols>
  <sheetData>
    <row r="1" spans="1:12" ht="34.5" thickBot="1" x14ac:dyDescent="0.25">
      <c r="A1" s="1068" t="s">
        <v>838</v>
      </c>
      <c r="B1" s="1075"/>
      <c r="C1" s="1075"/>
      <c r="D1" s="1075"/>
      <c r="E1" s="1075"/>
      <c r="F1" s="1075"/>
      <c r="G1" s="343" t="s">
        <v>819</v>
      </c>
      <c r="H1" s="344" t="s">
        <v>820</v>
      </c>
      <c r="I1" s="352" t="s">
        <v>802</v>
      </c>
      <c r="K1" s="348" t="s">
        <v>805</v>
      </c>
      <c r="L1" s="345" t="s">
        <v>821</v>
      </c>
    </row>
    <row r="2" spans="1:12" x14ac:dyDescent="0.2"/>
    <row r="3" spans="1:12" ht="15.75" x14ac:dyDescent="0.25">
      <c r="B3" s="22" t="s">
        <v>329</v>
      </c>
    </row>
    <row r="4" spans="1:12" ht="201" customHeight="1" x14ac:dyDescent="0.2">
      <c r="A4" s="363" t="s">
        <v>518</v>
      </c>
      <c r="B4" s="876" t="s">
        <v>1221</v>
      </c>
      <c r="C4" s="877"/>
      <c r="D4" s="877"/>
      <c r="E4" s="877"/>
      <c r="F4" s="835"/>
      <c r="G4" s="785"/>
      <c r="H4" s="785"/>
      <c r="I4" s="785"/>
      <c r="J4" s="785"/>
      <c r="K4" s="785"/>
      <c r="L4" s="785"/>
    </row>
    <row r="5" spans="1:12" ht="12.75" customHeight="1" x14ac:dyDescent="0.2">
      <c r="A5" s="363" t="s">
        <v>518</v>
      </c>
      <c r="B5" s="881" t="s">
        <v>267</v>
      </c>
      <c r="C5" s="882"/>
      <c r="D5" s="883"/>
      <c r="E5" s="401">
        <v>791</v>
      </c>
      <c r="F5" s="785"/>
      <c r="G5" s="785"/>
      <c r="H5" s="785"/>
      <c r="I5" s="785"/>
      <c r="J5" s="785"/>
      <c r="K5" s="785"/>
      <c r="L5" s="785"/>
    </row>
    <row r="6" spans="1:12" x14ac:dyDescent="0.2">
      <c r="A6" s="363" t="s">
        <v>518</v>
      </c>
      <c r="B6" s="871" t="s">
        <v>268</v>
      </c>
      <c r="C6" s="872"/>
      <c r="D6" s="873"/>
      <c r="E6" s="766">
        <v>851</v>
      </c>
      <c r="F6" s="785"/>
      <c r="G6" s="785"/>
      <c r="H6" s="785"/>
      <c r="I6" s="785"/>
      <c r="J6" s="785"/>
      <c r="K6" s="785"/>
      <c r="L6" s="785"/>
    </row>
    <row r="7" spans="1:12" x14ac:dyDescent="0.2">
      <c r="A7" s="363"/>
      <c r="B7" s="758"/>
      <c r="C7" s="39"/>
      <c r="D7" s="39"/>
      <c r="E7" s="399">
        <f>SUM(E5:E6)</f>
        <v>1642</v>
      </c>
      <c r="F7" s="785"/>
      <c r="G7" s="785"/>
      <c r="H7" s="785"/>
      <c r="I7" s="785"/>
      <c r="J7" s="785"/>
      <c r="K7" s="785"/>
      <c r="L7" s="785"/>
    </row>
    <row r="8" spans="1:12" s="384" customFormat="1" x14ac:dyDescent="0.2">
      <c r="A8" s="363"/>
      <c r="B8" s="758"/>
      <c r="C8" s="39"/>
      <c r="D8" s="39"/>
      <c r="E8" s="399"/>
      <c r="F8" s="785"/>
      <c r="G8" s="785"/>
      <c r="H8" s="785"/>
      <c r="I8" s="785"/>
      <c r="J8" s="785"/>
      <c r="K8" s="785"/>
      <c r="L8" s="785"/>
    </row>
    <row r="9" spans="1:12" x14ac:dyDescent="0.2">
      <c r="A9" s="363" t="s">
        <v>518</v>
      </c>
      <c r="B9" s="871" t="s">
        <v>269</v>
      </c>
      <c r="C9" s="872"/>
      <c r="D9" s="873"/>
      <c r="E9" s="766">
        <v>712</v>
      </c>
      <c r="F9" s="785"/>
      <c r="G9" s="785"/>
      <c r="H9" s="785"/>
      <c r="I9" s="785"/>
      <c r="J9" s="785"/>
      <c r="K9" s="785"/>
      <c r="L9" s="785"/>
    </row>
    <row r="10" spans="1:12" x14ac:dyDescent="0.2">
      <c r="A10" s="363" t="s">
        <v>518</v>
      </c>
      <c r="B10" s="871" t="s">
        <v>622</v>
      </c>
      <c r="C10" s="872"/>
      <c r="D10" s="873"/>
      <c r="E10" s="766">
        <v>782</v>
      </c>
      <c r="F10" s="785"/>
      <c r="G10" s="785"/>
      <c r="H10" s="785"/>
      <c r="I10" s="785"/>
      <c r="J10" s="785"/>
      <c r="K10" s="785"/>
      <c r="L10" s="785"/>
    </row>
    <row r="11" spans="1:12" x14ac:dyDescent="0.2">
      <c r="A11" s="363"/>
      <c r="B11" s="758"/>
      <c r="C11" s="27"/>
      <c r="D11" s="27"/>
      <c r="E11" s="399">
        <f>SUM(E9:E10)</f>
        <v>1494</v>
      </c>
      <c r="F11" s="624">
        <f>E11/E7</f>
        <v>0.90986601705237513</v>
      </c>
      <c r="G11" s="785"/>
      <c r="H11" s="785"/>
      <c r="I11" s="785"/>
      <c r="J11" s="785"/>
      <c r="K11" s="785"/>
      <c r="L11" s="785"/>
    </row>
    <row r="12" spans="1:12" s="384" customFormat="1" x14ac:dyDescent="0.2">
      <c r="A12" s="363"/>
      <c r="B12" s="758"/>
      <c r="C12" s="27"/>
      <c r="D12" s="27"/>
      <c r="E12" s="399"/>
      <c r="F12" s="387"/>
      <c r="G12" s="785"/>
      <c r="H12" s="785"/>
      <c r="I12" s="785"/>
      <c r="J12" s="785"/>
      <c r="K12" s="785"/>
      <c r="L12" s="785"/>
    </row>
    <row r="13" spans="1:12" x14ac:dyDescent="0.2">
      <c r="A13" s="363" t="s">
        <v>518</v>
      </c>
      <c r="B13" s="871" t="s">
        <v>612</v>
      </c>
      <c r="C13" s="872"/>
      <c r="D13" s="873"/>
      <c r="E13" s="766">
        <v>210</v>
      </c>
      <c r="F13" s="785"/>
      <c r="G13" s="785"/>
      <c r="H13" s="785"/>
      <c r="I13" s="785"/>
      <c r="J13" s="785"/>
      <c r="K13" s="785"/>
      <c r="L13" s="785"/>
    </row>
    <row r="14" spans="1:12" x14ac:dyDescent="0.2">
      <c r="A14" s="363" t="s">
        <v>518</v>
      </c>
      <c r="B14" s="874" t="s">
        <v>613</v>
      </c>
      <c r="C14" s="872"/>
      <c r="D14" s="873"/>
      <c r="E14" s="766">
        <v>1</v>
      </c>
      <c r="F14" s="785"/>
      <c r="G14" s="785"/>
      <c r="H14" s="785"/>
      <c r="I14" s="785"/>
      <c r="J14" s="785"/>
      <c r="K14" s="785"/>
      <c r="L14" s="785"/>
    </row>
    <row r="15" spans="1:12" x14ac:dyDescent="0.2">
      <c r="A15" s="363"/>
      <c r="B15" s="758"/>
      <c r="C15" s="27"/>
      <c r="D15" s="27"/>
      <c r="E15" s="399">
        <f>SUM(E13:E14)</f>
        <v>211</v>
      </c>
      <c r="F15" s="785"/>
      <c r="G15" s="785"/>
      <c r="H15" s="785"/>
      <c r="I15" s="785"/>
      <c r="J15" s="785"/>
      <c r="K15" s="785"/>
      <c r="L15" s="785"/>
    </row>
    <row r="16" spans="1:12" s="384" customFormat="1" x14ac:dyDescent="0.2">
      <c r="A16" s="363"/>
      <c r="B16" s="758"/>
      <c r="C16" s="27"/>
      <c r="D16" s="27"/>
      <c r="E16" s="399"/>
      <c r="F16" s="785"/>
      <c r="G16" s="785"/>
      <c r="H16" s="785"/>
      <c r="I16" s="785"/>
      <c r="J16" s="785"/>
      <c r="K16" s="785"/>
      <c r="L16" s="785"/>
    </row>
    <row r="17" spans="1:12" x14ac:dyDescent="0.2">
      <c r="A17" s="363" t="s">
        <v>518</v>
      </c>
      <c r="B17" s="875" t="s">
        <v>614</v>
      </c>
      <c r="C17" s="872"/>
      <c r="D17" s="873"/>
      <c r="E17" s="766">
        <v>217</v>
      </c>
      <c r="F17" s="785"/>
      <c r="G17" s="785"/>
      <c r="H17" s="785"/>
      <c r="I17" s="785"/>
      <c r="J17" s="785"/>
      <c r="K17" s="785"/>
      <c r="L17" s="785"/>
    </row>
    <row r="18" spans="1:12" x14ac:dyDescent="0.2">
      <c r="A18" s="363" t="s">
        <v>518</v>
      </c>
      <c r="B18" s="874" t="s">
        <v>615</v>
      </c>
      <c r="C18" s="872"/>
      <c r="D18" s="873"/>
      <c r="E18" s="766">
        <v>2</v>
      </c>
      <c r="F18" s="785"/>
      <c r="G18" s="785"/>
      <c r="H18" s="785"/>
      <c r="I18" s="785"/>
      <c r="J18" s="785"/>
      <c r="K18" s="785"/>
      <c r="L18" s="785"/>
    </row>
    <row r="19" spans="1:12" s="384" customFormat="1" x14ac:dyDescent="0.2">
      <c r="A19" s="363"/>
      <c r="B19" s="770"/>
      <c r="C19" s="758"/>
      <c r="D19" s="758"/>
      <c r="E19" s="400">
        <f>SUM(E17:E18)</f>
        <v>219</v>
      </c>
      <c r="F19" s="785"/>
      <c r="G19" s="785"/>
      <c r="H19" s="785"/>
      <c r="I19" s="785"/>
      <c r="J19" s="785"/>
      <c r="K19" s="785"/>
      <c r="L19" s="785"/>
    </row>
    <row r="20" spans="1:12" x14ac:dyDescent="0.2">
      <c r="A20" s="772"/>
      <c r="B20" s="785"/>
      <c r="C20" s="785"/>
      <c r="D20" s="785"/>
      <c r="E20" s="374">
        <f>SUM(E13+E14+E17+E18)</f>
        <v>430</v>
      </c>
      <c r="F20" s="624">
        <f>E20/E11</f>
        <v>0.28781793842034809</v>
      </c>
      <c r="G20" s="387">
        <f>E20/E7</f>
        <v>0.26187576126674789</v>
      </c>
      <c r="H20" s="785"/>
      <c r="I20" s="785"/>
      <c r="J20" s="785"/>
      <c r="K20" s="785"/>
      <c r="L20" s="785"/>
    </row>
    <row r="21" spans="1:12" s="384" customFormat="1" x14ac:dyDescent="0.2">
      <c r="A21" s="772"/>
      <c r="B21" s="785"/>
      <c r="C21" s="785"/>
      <c r="D21" s="785"/>
      <c r="E21" s="374"/>
      <c r="F21" s="785"/>
      <c r="G21" s="785"/>
      <c r="H21" s="785"/>
      <c r="I21" s="785"/>
      <c r="J21" s="785"/>
      <c r="K21" s="785"/>
      <c r="L21" s="785"/>
    </row>
    <row r="22" spans="1:12" ht="29.25" customHeight="1" x14ac:dyDescent="0.2">
      <c r="A22" s="784" t="s">
        <v>519</v>
      </c>
      <c r="B22" s="876" t="s">
        <v>616</v>
      </c>
      <c r="C22" s="877"/>
      <c r="D22" s="877"/>
      <c r="E22" s="877"/>
      <c r="F22" s="835"/>
      <c r="G22" s="785"/>
      <c r="H22" s="785"/>
      <c r="I22" s="785"/>
      <c r="J22" s="785"/>
      <c r="K22" s="785"/>
      <c r="L22" s="785"/>
    </row>
    <row r="23" spans="1:12" x14ac:dyDescent="0.2">
      <c r="A23" s="784"/>
      <c r="B23" s="878"/>
      <c r="C23" s="879"/>
      <c r="D23" s="879"/>
      <c r="E23" s="31" t="s">
        <v>421</v>
      </c>
      <c r="F23" s="31" t="s">
        <v>422</v>
      </c>
      <c r="G23" s="785"/>
      <c r="H23" s="785"/>
      <c r="I23" s="785"/>
      <c r="J23" s="785"/>
      <c r="K23" s="785"/>
      <c r="L23" s="785"/>
    </row>
    <row r="24" spans="1:12" x14ac:dyDescent="0.2">
      <c r="A24" s="784" t="s">
        <v>519</v>
      </c>
      <c r="B24" s="890" t="s">
        <v>330</v>
      </c>
      <c r="C24" s="890"/>
      <c r="D24" s="890"/>
      <c r="E24" s="383"/>
      <c r="F24" s="383" t="s">
        <v>844</v>
      </c>
      <c r="G24" s="785"/>
      <c r="H24" s="785"/>
      <c r="I24" s="785"/>
      <c r="J24" s="785"/>
      <c r="K24" s="785"/>
      <c r="L24" s="785"/>
    </row>
    <row r="25" spans="1:12" x14ac:dyDescent="0.2">
      <c r="A25" s="784" t="s">
        <v>519</v>
      </c>
      <c r="B25" s="891" t="s">
        <v>1222</v>
      </c>
      <c r="C25" s="885"/>
      <c r="D25" s="885"/>
      <c r="E25" s="38"/>
      <c r="F25" s="27"/>
      <c r="G25" s="785"/>
      <c r="H25" s="785"/>
      <c r="I25" s="785"/>
      <c r="J25" s="785"/>
      <c r="K25" s="785"/>
      <c r="L25" s="785"/>
    </row>
    <row r="26" spans="1:12" x14ac:dyDescent="0.2">
      <c r="A26" s="784" t="s">
        <v>519</v>
      </c>
      <c r="B26" s="1076" t="s">
        <v>782</v>
      </c>
      <c r="C26" s="893"/>
      <c r="D26" s="894"/>
      <c r="E26" s="780"/>
      <c r="F26" s="27"/>
      <c r="G26" s="785"/>
      <c r="H26" s="785"/>
      <c r="I26" s="785"/>
      <c r="J26" s="785"/>
      <c r="K26" s="785"/>
      <c r="L26" s="785"/>
    </row>
    <row r="27" spans="1:12" x14ac:dyDescent="0.2">
      <c r="A27" s="784" t="s">
        <v>519</v>
      </c>
      <c r="B27" s="895" t="s">
        <v>372</v>
      </c>
      <c r="C27" s="895"/>
      <c r="D27" s="895"/>
      <c r="E27" s="780"/>
      <c r="F27" s="27"/>
      <c r="G27" s="785"/>
      <c r="H27" s="785"/>
      <c r="I27" s="785"/>
      <c r="J27" s="785"/>
      <c r="K27" s="785"/>
      <c r="L27" s="785"/>
    </row>
    <row r="28" spans="1:12" x14ac:dyDescent="0.2">
      <c r="A28" s="784" t="s">
        <v>519</v>
      </c>
      <c r="B28" s="896" t="s">
        <v>373</v>
      </c>
      <c r="C28" s="896"/>
      <c r="D28" s="896"/>
      <c r="E28" s="79"/>
      <c r="F28" s="785"/>
      <c r="G28" s="785"/>
      <c r="H28" s="785"/>
      <c r="I28" s="785"/>
      <c r="J28" s="785"/>
      <c r="K28" s="785"/>
      <c r="L28" s="785"/>
    </row>
    <row r="29" spans="1:12" s="607" customFormat="1" x14ac:dyDescent="0.2">
      <c r="A29" s="784"/>
      <c r="B29" s="616"/>
      <c r="C29" s="612"/>
      <c r="D29" s="617"/>
      <c r="E29" s="31" t="s">
        <v>421</v>
      </c>
      <c r="F29" s="31" t="s">
        <v>422</v>
      </c>
      <c r="G29" s="785"/>
      <c r="H29" s="785"/>
      <c r="I29" s="785"/>
      <c r="J29" s="785"/>
      <c r="K29" s="785"/>
      <c r="L29" s="785"/>
    </row>
    <row r="30" spans="1:12" x14ac:dyDescent="0.2">
      <c r="A30" s="784" t="s">
        <v>519</v>
      </c>
      <c r="B30" s="613" t="s">
        <v>542</v>
      </c>
      <c r="C30" s="614"/>
      <c r="D30" s="615"/>
      <c r="E30" s="780"/>
      <c r="F30" s="403" t="s">
        <v>844</v>
      </c>
      <c r="G30" s="785"/>
      <c r="H30" s="785"/>
      <c r="I30" s="785"/>
      <c r="J30" s="785"/>
      <c r="K30" s="785"/>
      <c r="L30" s="785"/>
    </row>
    <row r="31" spans="1:12" x14ac:dyDescent="0.2">
      <c r="A31" s="784" t="s">
        <v>519</v>
      </c>
      <c r="B31" s="888" t="s">
        <v>543</v>
      </c>
      <c r="C31" s="889"/>
      <c r="D31" s="759"/>
      <c r="E31" s="780"/>
      <c r="F31" s="780"/>
      <c r="G31" s="785"/>
      <c r="H31" s="785"/>
      <c r="I31" s="785"/>
      <c r="J31" s="785"/>
      <c r="K31" s="785"/>
      <c r="L31" s="785"/>
    </row>
    <row r="32" spans="1:12" x14ac:dyDescent="0.2">
      <c r="A32" s="784" t="s">
        <v>519</v>
      </c>
      <c r="B32" s="888" t="s">
        <v>544</v>
      </c>
      <c r="C32" s="889"/>
      <c r="D32" s="759"/>
      <c r="E32" s="780"/>
      <c r="F32" s="403" t="s">
        <v>844</v>
      </c>
      <c r="G32" s="785"/>
      <c r="H32" s="785"/>
      <c r="I32" s="785"/>
      <c r="J32" s="785"/>
      <c r="K32" s="785"/>
      <c r="L32" s="785"/>
    </row>
    <row r="33" spans="1:12" x14ac:dyDescent="0.2">
      <c r="A33" s="772"/>
      <c r="B33" s="756"/>
      <c r="C33" s="756"/>
      <c r="D33" s="756"/>
      <c r="E33" s="785"/>
      <c r="F33" s="785"/>
      <c r="G33" s="785"/>
      <c r="H33" s="785"/>
      <c r="I33" s="785"/>
      <c r="J33" s="785"/>
      <c r="K33" s="785"/>
      <c r="L33" s="785"/>
    </row>
    <row r="34" spans="1:12" ht="15.75" x14ac:dyDescent="0.25">
      <c r="A34" s="776"/>
      <c r="B34" s="22" t="s">
        <v>331</v>
      </c>
      <c r="C34" s="785"/>
      <c r="D34" s="785"/>
      <c r="E34" s="785"/>
      <c r="F34" s="785"/>
      <c r="G34" s="785"/>
      <c r="H34" s="785"/>
      <c r="I34" s="785"/>
      <c r="J34" s="785"/>
      <c r="K34" s="785"/>
      <c r="L34" s="785"/>
    </row>
    <row r="35" spans="1:12" x14ac:dyDescent="0.2">
      <c r="A35" s="784" t="s">
        <v>517</v>
      </c>
      <c r="B35" s="3" t="s">
        <v>580</v>
      </c>
      <c r="C35" s="785"/>
      <c r="D35" s="785"/>
      <c r="E35" s="785"/>
      <c r="F35" s="785"/>
      <c r="G35" s="785"/>
      <c r="H35" s="785"/>
      <c r="I35" s="785"/>
      <c r="J35" s="785"/>
      <c r="K35" s="785"/>
      <c r="L35" s="785"/>
    </row>
    <row r="36" spans="1:12" ht="25.5" customHeight="1" x14ac:dyDescent="0.2">
      <c r="A36" s="784" t="s">
        <v>517</v>
      </c>
      <c r="B36" s="857" t="s">
        <v>332</v>
      </c>
      <c r="C36" s="857"/>
      <c r="D36" s="383" t="s">
        <v>844</v>
      </c>
      <c r="E36" s="785"/>
      <c r="F36" s="27"/>
      <c r="G36" s="785"/>
      <c r="H36" s="785"/>
      <c r="I36" s="785"/>
      <c r="J36" s="785"/>
      <c r="K36" s="785"/>
      <c r="L36" s="785"/>
    </row>
    <row r="37" spans="1:12" ht="24.75" customHeight="1" x14ac:dyDescent="0.2">
      <c r="A37" s="784" t="s">
        <v>517</v>
      </c>
      <c r="B37" s="826" t="s">
        <v>374</v>
      </c>
      <c r="C37" s="857"/>
      <c r="D37" s="31"/>
      <c r="E37" s="785"/>
      <c r="F37" s="27"/>
      <c r="G37" s="785"/>
      <c r="H37" s="785"/>
      <c r="I37" s="785"/>
      <c r="J37" s="785"/>
      <c r="K37" s="785"/>
      <c r="L37" s="785"/>
    </row>
    <row r="38" spans="1:12" ht="12.75" customHeight="1" x14ac:dyDescent="0.2">
      <c r="A38" s="784" t="s">
        <v>517</v>
      </c>
      <c r="B38" s="857" t="s">
        <v>375</v>
      </c>
      <c r="C38" s="857"/>
      <c r="D38" s="31"/>
      <c r="E38" s="785"/>
      <c r="F38" s="27"/>
      <c r="G38" s="785"/>
      <c r="H38" s="785"/>
      <c r="I38" s="785"/>
      <c r="J38" s="785"/>
      <c r="K38" s="785"/>
      <c r="L38" s="785"/>
    </row>
    <row r="39" spans="1:12" x14ac:dyDescent="0.2">
      <c r="A39" s="772"/>
      <c r="B39" s="785"/>
      <c r="C39" s="785"/>
      <c r="D39" s="785"/>
      <c r="E39" s="785"/>
      <c r="F39" s="785"/>
      <c r="G39" s="785"/>
      <c r="H39" s="785"/>
      <c r="I39" s="785"/>
      <c r="J39" s="785"/>
      <c r="K39" s="785"/>
      <c r="L39" s="785"/>
    </row>
    <row r="40" spans="1:12" ht="29.25" customHeight="1" x14ac:dyDescent="0.2">
      <c r="A40" s="784" t="s">
        <v>520</v>
      </c>
      <c r="B40" s="897" t="s">
        <v>739</v>
      </c>
      <c r="C40" s="897"/>
      <c r="D40" s="897"/>
      <c r="E40" s="897"/>
      <c r="F40" s="835"/>
      <c r="G40" s="785"/>
      <c r="H40" s="785"/>
      <c r="I40" s="785"/>
      <c r="J40" s="785"/>
      <c r="K40" s="785"/>
      <c r="L40" s="785"/>
    </row>
    <row r="41" spans="1:12" x14ac:dyDescent="0.2">
      <c r="A41" s="784" t="s">
        <v>520</v>
      </c>
      <c r="B41" s="857" t="s">
        <v>376</v>
      </c>
      <c r="C41" s="857"/>
      <c r="D41" s="383" t="s">
        <v>844</v>
      </c>
      <c r="E41" s="785"/>
      <c r="F41" s="27"/>
      <c r="G41" s="785"/>
      <c r="H41" s="785"/>
      <c r="I41" s="785"/>
      <c r="J41" s="785"/>
      <c r="K41" s="785"/>
      <c r="L41" s="785"/>
    </row>
    <row r="42" spans="1:12" x14ac:dyDescent="0.2">
      <c r="A42" s="784" t="s">
        <v>520</v>
      </c>
      <c r="B42" s="826" t="s">
        <v>377</v>
      </c>
      <c r="C42" s="857"/>
      <c r="D42" s="31"/>
      <c r="E42" s="785"/>
      <c r="F42" s="27"/>
      <c r="G42" s="785"/>
      <c r="H42" s="785"/>
      <c r="I42" s="785"/>
      <c r="J42" s="785"/>
      <c r="K42" s="785"/>
      <c r="L42" s="785"/>
    </row>
    <row r="43" spans="1:12" ht="12.75" customHeight="1" x14ac:dyDescent="0.2">
      <c r="A43" s="784" t="s">
        <v>520</v>
      </c>
      <c r="B43" s="857" t="s">
        <v>378</v>
      </c>
      <c r="C43" s="857"/>
      <c r="D43" s="31"/>
      <c r="E43" s="785"/>
      <c r="F43" s="27"/>
      <c r="G43" s="785"/>
      <c r="H43" s="785"/>
      <c r="I43" s="785"/>
      <c r="J43" s="785"/>
      <c r="K43" s="785"/>
      <c r="L43" s="785"/>
    </row>
    <row r="44" spans="1:12" x14ac:dyDescent="0.2">
      <c r="A44" s="772"/>
      <c r="B44" s="785"/>
      <c r="C44" s="785"/>
      <c r="D44" s="785"/>
      <c r="E44" s="785"/>
      <c r="F44" s="785"/>
      <c r="G44" s="785"/>
      <c r="H44" s="785"/>
      <c r="I44" s="785"/>
      <c r="J44" s="785"/>
      <c r="K44" s="785"/>
      <c r="L44" s="785"/>
    </row>
    <row r="45" spans="1:12" ht="54.75" customHeight="1" x14ac:dyDescent="0.2">
      <c r="A45" s="784" t="s">
        <v>521</v>
      </c>
      <c r="B45" s="876" t="s">
        <v>498</v>
      </c>
      <c r="C45" s="1077"/>
      <c r="D45" s="1077"/>
      <c r="E45" s="1077"/>
      <c r="F45" s="835"/>
      <c r="G45" s="785"/>
      <c r="H45" s="785"/>
      <c r="I45" s="785"/>
      <c r="J45" s="785"/>
      <c r="K45" s="785"/>
      <c r="L45" s="785"/>
    </row>
    <row r="46" spans="1:12" ht="24" x14ac:dyDescent="0.2">
      <c r="A46" s="784" t="s">
        <v>521</v>
      </c>
      <c r="B46" s="778"/>
      <c r="C46" s="28" t="s">
        <v>740</v>
      </c>
      <c r="D46" s="29" t="s">
        <v>741</v>
      </c>
      <c r="E46" s="42"/>
      <c r="F46" s="30"/>
      <c r="G46" s="785"/>
      <c r="H46" s="785"/>
      <c r="I46" s="785"/>
      <c r="J46" s="785"/>
      <c r="K46" s="785"/>
      <c r="L46" s="785"/>
    </row>
    <row r="47" spans="1:12" x14ac:dyDescent="0.2">
      <c r="A47" s="784" t="s">
        <v>521</v>
      </c>
      <c r="B47" s="41" t="s">
        <v>742</v>
      </c>
      <c r="C47" s="31">
        <v>14</v>
      </c>
      <c r="D47" s="32"/>
      <c r="E47" s="785"/>
      <c r="F47" s="30"/>
      <c r="G47" s="785"/>
      <c r="H47" s="785"/>
      <c r="I47" s="785"/>
      <c r="J47" s="785"/>
      <c r="K47" s="785"/>
      <c r="L47" s="785"/>
    </row>
    <row r="48" spans="1:12" x14ac:dyDescent="0.2">
      <c r="A48" s="784" t="s">
        <v>521</v>
      </c>
      <c r="B48" s="41" t="s">
        <v>743</v>
      </c>
      <c r="C48" s="31">
        <v>4</v>
      </c>
      <c r="D48" s="32"/>
      <c r="E48" s="785"/>
      <c r="F48" s="30"/>
      <c r="G48" s="785"/>
      <c r="H48" s="785"/>
      <c r="I48" s="785"/>
      <c r="J48" s="785"/>
      <c r="K48" s="785"/>
      <c r="L48" s="785"/>
    </row>
    <row r="49" spans="1:12" x14ac:dyDescent="0.2">
      <c r="A49" s="784" t="s">
        <v>521</v>
      </c>
      <c r="B49" s="41" t="s">
        <v>744</v>
      </c>
      <c r="C49" s="31">
        <v>3</v>
      </c>
      <c r="D49" s="32"/>
      <c r="E49" s="785"/>
      <c r="F49" s="30"/>
      <c r="G49" s="785"/>
      <c r="H49" s="785"/>
      <c r="I49" s="785"/>
      <c r="J49" s="785"/>
      <c r="K49" s="785"/>
      <c r="L49" s="785"/>
    </row>
    <row r="50" spans="1:12" x14ac:dyDescent="0.2">
      <c r="A50" s="784" t="s">
        <v>521</v>
      </c>
      <c r="B50" s="41" t="s">
        <v>745</v>
      </c>
      <c r="C50" s="31">
        <v>3</v>
      </c>
      <c r="D50" s="32"/>
      <c r="E50" s="785"/>
      <c r="F50" s="30"/>
      <c r="G50" s="785"/>
      <c r="H50" s="785"/>
      <c r="I50" s="785"/>
      <c r="J50" s="785"/>
      <c r="K50" s="785"/>
      <c r="L50" s="785"/>
    </row>
    <row r="51" spans="1:12" ht="25.5" x14ac:dyDescent="0.2">
      <c r="A51" s="784" t="s">
        <v>521</v>
      </c>
      <c r="B51" s="43" t="s">
        <v>581</v>
      </c>
      <c r="C51" s="31">
        <v>2</v>
      </c>
      <c r="D51" s="32"/>
      <c r="E51" s="785"/>
      <c r="F51" s="30"/>
      <c r="G51" s="785"/>
      <c r="H51" s="785"/>
      <c r="I51" s="785"/>
      <c r="J51" s="785"/>
      <c r="K51" s="785"/>
      <c r="L51" s="785"/>
    </row>
    <row r="52" spans="1:12" x14ac:dyDescent="0.2">
      <c r="A52" s="784" t="s">
        <v>521</v>
      </c>
      <c r="B52" s="41" t="s">
        <v>746</v>
      </c>
      <c r="C52" s="31"/>
      <c r="D52" s="32">
        <v>2</v>
      </c>
      <c r="E52" s="785"/>
      <c r="F52" s="30"/>
      <c r="G52" s="785"/>
      <c r="H52" s="785"/>
      <c r="I52" s="785"/>
      <c r="J52" s="785"/>
      <c r="K52" s="785"/>
      <c r="L52" s="785"/>
    </row>
    <row r="53" spans="1:12" x14ac:dyDescent="0.2">
      <c r="A53" s="784" t="s">
        <v>521</v>
      </c>
      <c r="B53" s="41" t="s">
        <v>747</v>
      </c>
      <c r="C53" s="31">
        <v>4</v>
      </c>
      <c r="D53" s="32"/>
      <c r="E53" s="785"/>
      <c r="F53" s="30"/>
      <c r="G53" s="785"/>
      <c r="H53" s="785"/>
      <c r="I53" s="785"/>
      <c r="J53" s="785"/>
      <c r="K53" s="785"/>
      <c r="L53" s="785"/>
    </row>
    <row r="54" spans="1:12" x14ac:dyDescent="0.2">
      <c r="A54" s="784" t="s">
        <v>521</v>
      </c>
      <c r="B54" s="41" t="s">
        <v>748</v>
      </c>
      <c r="C54" s="31"/>
      <c r="D54" s="32">
        <v>2</v>
      </c>
      <c r="E54" s="785"/>
      <c r="F54" s="30"/>
      <c r="G54" s="785"/>
      <c r="H54" s="785"/>
      <c r="I54" s="785"/>
      <c r="J54" s="785"/>
      <c r="K54" s="785"/>
      <c r="L54" s="785"/>
    </row>
    <row r="55" spans="1:12" x14ac:dyDescent="0.2">
      <c r="A55" s="784" t="s">
        <v>521</v>
      </c>
      <c r="B55" s="254" t="s">
        <v>749</v>
      </c>
      <c r="C55" s="31"/>
      <c r="D55" s="503" t="s">
        <v>875</v>
      </c>
      <c r="E55" s="785"/>
      <c r="F55" s="30"/>
      <c r="G55" s="785"/>
      <c r="H55" s="785"/>
      <c r="I55" s="785"/>
      <c r="J55" s="785"/>
      <c r="K55" s="785"/>
      <c r="L55" s="785"/>
    </row>
    <row r="56" spans="1:12" x14ac:dyDescent="0.2">
      <c r="A56" s="784" t="s">
        <v>521</v>
      </c>
      <c r="B56" s="260" t="s">
        <v>325</v>
      </c>
      <c r="C56" s="32"/>
      <c r="D56" s="32">
        <v>1</v>
      </c>
      <c r="E56" s="785"/>
      <c r="F56" s="30"/>
      <c r="G56" s="785"/>
      <c r="H56" s="785"/>
      <c r="I56" s="785"/>
      <c r="J56" s="785"/>
      <c r="K56" s="785"/>
      <c r="L56" s="785"/>
    </row>
    <row r="57" spans="1:12" x14ac:dyDescent="0.2">
      <c r="A57" s="784" t="s">
        <v>521</v>
      </c>
      <c r="B57" s="260" t="s">
        <v>326</v>
      </c>
      <c r="C57" s="32"/>
      <c r="D57" s="32">
        <v>1</v>
      </c>
      <c r="E57" s="785"/>
      <c r="F57" s="30"/>
      <c r="G57" s="785"/>
      <c r="H57" s="785"/>
      <c r="I57" s="785"/>
      <c r="J57" s="785"/>
      <c r="K57" s="785"/>
      <c r="L57" s="785"/>
    </row>
    <row r="58" spans="1:12" x14ac:dyDescent="0.2">
      <c r="A58" s="784" t="s">
        <v>521</v>
      </c>
      <c r="B58" s="255" t="s">
        <v>499</v>
      </c>
      <c r="C58" s="31"/>
      <c r="D58" s="32"/>
      <c r="E58" s="785"/>
      <c r="F58" s="30"/>
      <c r="G58" s="785"/>
      <c r="H58" s="785"/>
      <c r="I58" s="785"/>
      <c r="J58" s="785"/>
      <c r="K58" s="785"/>
      <c r="L58" s="785"/>
    </row>
    <row r="59" spans="1:12" x14ac:dyDescent="0.2">
      <c r="A59" s="772"/>
      <c r="B59" s="785"/>
      <c r="C59" s="785"/>
      <c r="D59" s="785"/>
      <c r="E59" s="785"/>
      <c r="F59" s="785"/>
      <c r="G59" s="785"/>
      <c r="H59" s="785"/>
      <c r="I59" s="785"/>
      <c r="J59" s="785"/>
      <c r="K59" s="785"/>
      <c r="L59" s="785"/>
    </row>
    <row r="60" spans="1:12" ht="15.75" x14ac:dyDescent="0.2">
      <c r="A60" s="772"/>
      <c r="B60" s="33" t="s">
        <v>750</v>
      </c>
      <c r="C60" s="785"/>
      <c r="D60" s="785"/>
      <c r="E60" s="785"/>
      <c r="F60" s="785"/>
      <c r="G60" s="785"/>
      <c r="H60" s="785"/>
      <c r="I60" s="785"/>
      <c r="J60" s="785"/>
      <c r="K60" s="785"/>
      <c r="L60" s="785"/>
    </row>
    <row r="61" spans="1:12" ht="38.25" customHeight="1" x14ac:dyDescent="0.2">
      <c r="A61" s="784" t="s">
        <v>522</v>
      </c>
      <c r="B61" s="1078" t="s">
        <v>514</v>
      </c>
      <c r="C61" s="903"/>
      <c r="D61" s="903"/>
      <c r="E61" s="903"/>
      <c r="F61" s="835"/>
      <c r="G61" s="785"/>
      <c r="H61" s="785"/>
      <c r="I61" s="785"/>
      <c r="J61" s="785"/>
      <c r="K61" s="785"/>
      <c r="L61" s="785"/>
    </row>
    <row r="62" spans="1:12" x14ac:dyDescent="0.2">
      <c r="A62" s="784" t="s">
        <v>522</v>
      </c>
      <c r="B62" s="900" t="s">
        <v>515</v>
      </c>
      <c r="C62" s="890"/>
      <c r="D62" s="890"/>
      <c r="E62" s="763"/>
      <c r="F62" s="27"/>
      <c r="G62" s="785"/>
      <c r="H62" s="785"/>
      <c r="I62" s="785"/>
      <c r="J62" s="785"/>
      <c r="K62" s="785"/>
      <c r="L62" s="785"/>
    </row>
    <row r="63" spans="1:12" ht="12.75" customHeight="1" x14ac:dyDescent="0.2">
      <c r="A63" s="784" t="s">
        <v>522</v>
      </c>
      <c r="B63" s="924" t="s">
        <v>401</v>
      </c>
      <c r="C63" s="857"/>
      <c r="D63" s="857"/>
      <c r="E63" s="119"/>
      <c r="F63" s="27"/>
      <c r="G63" s="785"/>
      <c r="H63" s="785"/>
      <c r="I63" s="785"/>
      <c r="J63" s="785"/>
      <c r="K63" s="785"/>
      <c r="L63" s="785"/>
    </row>
    <row r="64" spans="1:12" ht="12.75" customHeight="1" x14ac:dyDescent="0.2">
      <c r="A64" s="784" t="s">
        <v>522</v>
      </c>
      <c r="B64" s="924" t="s">
        <v>403</v>
      </c>
      <c r="C64" s="924"/>
      <c r="D64" s="924"/>
      <c r="E64" s="763"/>
      <c r="F64" s="27"/>
      <c r="G64" s="785"/>
      <c r="H64" s="785"/>
      <c r="I64" s="785"/>
      <c r="J64" s="785"/>
      <c r="K64" s="785"/>
      <c r="L64" s="785"/>
    </row>
    <row r="65" spans="1:12" ht="12.75" customHeight="1" x14ac:dyDescent="0.2">
      <c r="A65" s="784" t="s">
        <v>522</v>
      </c>
      <c r="B65" s="924" t="s">
        <v>402</v>
      </c>
      <c r="C65" s="924"/>
      <c r="D65" s="924"/>
      <c r="E65" s="763"/>
      <c r="F65" s="27"/>
      <c r="G65" s="785"/>
      <c r="H65" s="785"/>
      <c r="I65" s="785"/>
      <c r="J65" s="785"/>
      <c r="K65" s="785"/>
      <c r="L65" s="785"/>
    </row>
    <row r="66" spans="1:12" x14ac:dyDescent="0.2">
      <c r="A66" s="784" t="s">
        <v>522</v>
      </c>
      <c r="B66" s="898" t="s">
        <v>516</v>
      </c>
      <c r="C66" s="899"/>
      <c r="D66" s="899"/>
      <c r="E66" s="504" t="s">
        <v>844</v>
      </c>
      <c r="F66" s="27"/>
      <c r="G66" s="785"/>
      <c r="H66" s="785"/>
      <c r="I66" s="785"/>
      <c r="J66" s="785"/>
      <c r="K66" s="785"/>
      <c r="L66" s="785"/>
    </row>
    <row r="67" spans="1:12" x14ac:dyDescent="0.2">
      <c r="A67" s="772"/>
      <c r="B67" s="884" t="s">
        <v>885</v>
      </c>
      <c r="C67" s="885"/>
      <c r="D67" s="885"/>
      <c r="E67" s="40"/>
      <c r="F67" s="785"/>
      <c r="G67" s="785"/>
      <c r="H67" s="785"/>
      <c r="I67" s="785"/>
      <c r="J67" s="785"/>
      <c r="K67" s="785"/>
      <c r="L67" s="785"/>
    </row>
    <row r="68" spans="1:12" x14ac:dyDescent="0.2">
      <c r="A68" s="772"/>
      <c r="B68" s="756"/>
      <c r="C68" s="756"/>
      <c r="D68" s="756"/>
      <c r="E68" s="785"/>
      <c r="F68" s="785"/>
      <c r="G68" s="785"/>
      <c r="H68" s="785"/>
      <c r="I68" s="785"/>
      <c r="J68" s="785"/>
      <c r="K68" s="785"/>
      <c r="L68" s="785"/>
    </row>
    <row r="69" spans="1:12" ht="28.5" customHeight="1" x14ac:dyDescent="0.2">
      <c r="A69" s="784" t="s">
        <v>523</v>
      </c>
      <c r="B69" s="886" t="s">
        <v>751</v>
      </c>
      <c r="C69" s="886"/>
      <c r="D69" s="886"/>
      <c r="E69" s="886"/>
      <c r="F69" s="887"/>
      <c r="G69" s="785"/>
      <c r="H69" s="785"/>
      <c r="I69" s="785"/>
      <c r="J69" s="785"/>
      <c r="K69" s="785"/>
      <c r="L69" s="785"/>
    </row>
    <row r="70" spans="1:12" ht="25.5" x14ac:dyDescent="0.2">
      <c r="A70" s="784" t="s">
        <v>523</v>
      </c>
      <c r="B70" s="760"/>
      <c r="C70" s="763" t="s">
        <v>752</v>
      </c>
      <c r="D70" s="763" t="s">
        <v>753</v>
      </c>
      <c r="E70" s="763" t="s">
        <v>754</v>
      </c>
      <c r="F70" s="763" t="s">
        <v>755</v>
      </c>
      <c r="G70" s="785"/>
      <c r="H70" s="785"/>
      <c r="I70" s="785"/>
      <c r="J70" s="785"/>
      <c r="K70" s="785"/>
      <c r="L70" s="785"/>
    </row>
    <row r="71" spans="1:12" ht="15" x14ac:dyDescent="0.2">
      <c r="A71" s="784" t="s">
        <v>523</v>
      </c>
      <c r="B71" s="67" t="s">
        <v>756</v>
      </c>
      <c r="C71" s="68"/>
      <c r="D71" s="68"/>
      <c r="E71" s="68"/>
      <c r="F71" s="69"/>
      <c r="G71" s="785"/>
      <c r="H71" s="785"/>
      <c r="I71" s="785"/>
      <c r="J71" s="785"/>
      <c r="K71" s="785"/>
      <c r="L71" s="785"/>
    </row>
    <row r="72" spans="1:12" ht="25.5" x14ac:dyDescent="0.2">
      <c r="A72" s="784" t="s">
        <v>523</v>
      </c>
      <c r="B72" s="239" t="s">
        <v>545</v>
      </c>
      <c r="C72" s="31" t="s">
        <v>844</v>
      </c>
      <c r="D72" s="31"/>
      <c r="E72" s="383"/>
      <c r="F72" s="31"/>
      <c r="G72" s="785"/>
      <c r="H72" s="785"/>
      <c r="I72" s="785"/>
      <c r="J72" s="785"/>
      <c r="K72" s="785"/>
      <c r="L72" s="785"/>
    </row>
    <row r="73" spans="1:12" x14ac:dyDescent="0.2">
      <c r="A73" s="784" t="s">
        <v>523</v>
      </c>
      <c r="B73" s="34" t="s">
        <v>757</v>
      </c>
      <c r="C73" s="31"/>
      <c r="D73" s="31"/>
      <c r="E73" s="383" t="s">
        <v>844</v>
      </c>
      <c r="F73" s="31"/>
      <c r="G73" s="785"/>
      <c r="H73" s="785"/>
      <c r="I73" s="785"/>
      <c r="J73" s="785"/>
      <c r="K73" s="785"/>
      <c r="L73" s="785"/>
    </row>
    <row r="74" spans="1:12" x14ac:dyDescent="0.2">
      <c r="A74" s="784" t="s">
        <v>523</v>
      </c>
      <c r="B74" s="240" t="s">
        <v>546</v>
      </c>
      <c r="C74" s="383" t="s">
        <v>844</v>
      </c>
      <c r="D74" s="31"/>
      <c r="E74" s="31"/>
      <c r="F74" s="31"/>
      <c r="G74" s="785"/>
      <c r="H74" s="785"/>
      <c r="I74" s="785"/>
      <c r="J74" s="785"/>
      <c r="K74" s="785"/>
      <c r="L74" s="785"/>
    </row>
    <row r="75" spans="1:12" x14ac:dyDescent="0.2">
      <c r="A75" s="784" t="s">
        <v>523</v>
      </c>
      <c r="B75" s="34" t="s">
        <v>759</v>
      </c>
      <c r="C75" s="383" t="s">
        <v>844</v>
      </c>
      <c r="D75" s="31"/>
      <c r="E75" s="31"/>
      <c r="F75" s="31"/>
      <c r="G75" s="785"/>
      <c r="H75" s="785"/>
      <c r="I75" s="785"/>
      <c r="J75" s="785"/>
      <c r="K75" s="785"/>
      <c r="L75" s="785"/>
    </row>
    <row r="76" spans="1:12" x14ac:dyDescent="0.2">
      <c r="A76" s="784" t="s">
        <v>523</v>
      </c>
      <c r="B76" s="241" t="s">
        <v>547</v>
      </c>
      <c r="C76" s="31"/>
      <c r="D76" s="383" t="s">
        <v>844</v>
      </c>
      <c r="E76" s="31"/>
      <c r="F76" s="31"/>
      <c r="G76" s="785"/>
      <c r="H76" s="785"/>
      <c r="I76" s="785"/>
      <c r="J76" s="785"/>
      <c r="K76" s="785"/>
      <c r="L76" s="785"/>
    </row>
    <row r="77" spans="1:12" x14ac:dyDescent="0.2">
      <c r="A77" s="784" t="s">
        <v>523</v>
      </c>
      <c r="B77" s="34" t="s">
        <v>758</v>
      </c>
      <c r="C77" s="31"/>
      <c r="D77" s="31"/>
      <c r="E77" s="383" t="s">
        <v>844</v>
      </c>
      <c r="F77" s="31"/>
      <c r="G77" s="785"/>
      <c r="H77" s="785"/>
      <c r="I77" s="785"/>
      <c r="J77" s="785"/>
      <c r="K77" s="785"/>
      <c r="L77" s="785"/>
    </row>
    <row r="78" spans="1:12" ht="15" x14ac:dyDescent="0.2">
      <c r="A78" s="784" t="s">
        <v>523</v>
      </c>
      <c r="B78" s="67" t="s">
        <v>760</v>
      </c>
      <c r="C78" s="68"/>
      <c r="D78" s="68"/>
      <c r="E78" s="68"/>
      <c r="F78" s="69"/>
      <c r="G78" s="785"/>
      <c r="H78" s="785"/>
      <c r="I78" s="785"/>
      <c r="J78" s="785"/>
      <c r="K78" s="785"/>
      <c r="L78" s="785"/>
    </row>
    <row r="79" spans="1:12" x14ac:dyDescent="0.2">
      <c r="A79" s="784" t="s">
        <v>523</v>
      </c>
      <c r="B79" s="34" t="s">
        <v>761</v>
      </c>
      <c r="C79" s="31"/>
      <c r="D79" s="31"/>
      <c r="E79" s="31" t="s">
        <v>844</v>
      </c>
      <c r="F79" s="383"/>
      <c r="G79" s="785"/>
      <c r="H79" s="785"/>
      <c r="I79" s="785"/>
      <c r="J79" s="785"/>
      <c r="K79" s="785"/>
      <c r="L79" s="785"/>
    </row>
    <row r="80" spans="1:12" x14ac:dyDescent="0.2">
      <c r="A80" s="784" t="s">
        <v>523</v>
      </c>
      <c r="B80" s="34" t="s">
        <v>762</v>
      </c>
      <c r="C80" s="31"/>
      <c r="D80" s="31"/>
      <c r="E80" s="383" t="s">
        <v>844</v>
      </c>
      <c r="F80" s="31"/>
      <c r="G80" s="785"/>
      <c r="H80" s="785"/>
      <c r="I80" s="785"/>
      <c r="J80" s="785"/>
      <c r="K80" s="785"/>
      <c r="L80" s="785"/>
    </row>
    <row r="81" spans="1:12" x14ac:dyDescent="0.2">
      <c r="A81" s="784" t="s">
        <v>523</v>
      </c>
      <c r="B81" s="34" t="s">
        <v>763</v>
      </c>
      <c r="C81" s="31"/>
      <c r="D81" s="31"/>
      <c r="E81" s="383" t="s">
        <v>844</v>
      </c>
      <c r="F81" s="31"/>
      <c r="G81" s="785"/>
      <c r="H81" s="785"/>
      <c r="I81" s="785"/>
      <c r="J81" s="785"/>
      <c r="K81" s="785"/>
      <c r="L81" s="785"/>
    </row>
    <row r="82" spans="1:12" x14ac:dyDescent="0.2">
      <c r="A82" s="784" t="s">
        <v>523</v>
      </c>
      <c r="B82" s="34" t="s">
        <v>764</v>
      </c>
      <c r="C82" s="383" t="s">
        <v>844</v>
      </c>
      <c r="D82" s="31"/>
      <c r="E82" s="31"/>
      <c r="F82" s="31"/>
      <c r="G82" s="785"/>
      <c r="H82" s="785"/>
      <c r="I82" s="785"/>
      <c r="J82" s="785"/>
      <c r="K82" s="785"/>
      <c r="L82" s="785"/>
    </row>
    <row r="83" spans="1:12" x14ac:dyDescent="0.2">
      <c r="A83" s="784" t="s">
        <v>523</v>
      </c>
      <c r="B83" s="241" t="s">
        <v>548</v>
      </c>
      <c r="C83" s="31"/>
      <c r="D83" s="31"/>
      <c r="E83" s="383" t="s">
        <v>844</v>
      </c>
      <c r="F83" s="31"/>
      <c r="G83" s="785"/>
      <c r="H83" s="785"/>
      <c r="I83" s="785"/>
      <c r="J83" s="785"/>
      <c r="K83" s="785"/>
      <c r="L83" s="785"/>
    </row>
    <row r="84" spans="1:12" x14ac:dyDescent="0.2">
      <c r="A84" s="784" t="s">
        <v>523</v>
      </c>
      <c r="B84" s="34" t="s">
        <v>765</v>
      </c>
      <c r="C84" s="383"/>
      <c r="D84" s="31"/>
      <c r="E84" s="31"/>
      <c r="F84" s="31" t="s">
        <v>844</v>
      </c>
      <c r="G84" s="785"/>
      <c r="H84" s="785"/>
      <c r="I84" s="785"/>
      <c r="J84" s="785"/>
      <c r="K84" s="785"/>
      <c r="L84" s="785"/>
    </row>
    <row r="85" spans="1:12" x14ac:dyDescent="0.2">
      <c r="A85" s="784" t="s">
        <v>523</v>
      </c>
      <c r="B85" s="34" t="s">
        <v>766</v>
      </c>
      <c r="C85" s="31"/>
      <c r="D85" s="31"/>
      <c r="E85" s="31"/>
      <c r="F85" s="383" t="s">
        <v>844</v>
      </c>
      <c r="G85" s="785"/>
      <c r="H85" s="785"/>
      <c r="I85" s="785"/>
      <c r="J85" s="785"/>
      <c r="K85" s="785"/>
      <c r="L85" s="785"/>
    </row>
    <row r="86" spans="1:12" x14ac:dyDescent="0.2">
      <c r="A86" s="784" t="s">
        <v>523</v>
      </c>
      <c r="B86" s="34" t="s">
        <v>767</v>
      </c>
      <c r="C86" s="31"/>
      <c r="D86" s="31"/>
      <c r="E86" s="31"/>
      <c r="F86" s="383" t="s">
        <v>844</v>
      </c>
      <c r="G86" s="785"/>
      <c r="H86" s="785"/>
      <c r="I86" s="785"/>
      <c r="J86" s="785"/>
      <c r="K86" s="785"/>
      <c r="L86" s="785"/>
    </row>
    <row r="87" spans="1:12" ht="25.5" x14ac:dyDescent="0.2">
      <c r="A87" s="784" t="s">
        <v>523</v>
      </c>
      <c r="B87" s="44" t="s">
        <v>768</v>
      </c>
      <c r="C87" s="383" t="s">
        <v>844</v>
      </c>
      <c r="D87" s="31"/>
      <c r="E87" s="31"/>
      <c r="F87" s="31"/>
      <c r="G87" s="785"/>
      <c r="H87" s="785"/>
      <c r="I87" s="785"/>
      <c r="J87" s="785"/>
      <c r="K87" s="785"/>
      <c r="L87" s="785"/>
    </row>
    <row r="88" spans="1:12" x14ac:dyDescent="0.2">
      <c r="A88" s="784" t="s">
        <v>523</v>
      </c>
      <c r="B88" s="241" t="s">
        <v>549</v>
      </c>
      <c r="C88" s="31"/>
      <c r="D88" s="31"/>
      <c r="E88" s="383" t="s">
        <v>844</v>
      </c>
      <c r="F88" s="31"/>
      <c r="G88" s="785"/>
      <c r="H88" s="785"/>
      <c r="I88" s="785"/>
      <c r="J88" s="785"/>
      <c r="K88" s="785"/>
      <c r="L88" s="785"/>
    </row>
    <row r="89" spans="1:12" x14ac:dyDescent="0.2">
      <c r="A89" s="784" t="s">
        <v>523</v>
      </c>
      <c r="B89" s="34" t="s">
        <v>770</v>
      </c>
      <c r="C89" s="31"/>
      <c r="D89" s="383" t="s">
        <v>844</v>
      </c>
      <c r="E89" s="31"/>
      <c r="F89" s="31"/>
      <c r="G89" s="785"/>
      <c r="H89" s="785"/>
      <c r="I89" s="785"/>
      <c r="J89" s="785"/>
      <c r="K89" s="785"/>
      <c r="L89" s="785"/>
    </row>
    <row r="90" spans="1:12" x14ac:dyDescent="0.2">
      <c r="A90" s="784" t="s">
        <v>523</v>
      </c>
      <c r="B90" s="34" t="s">
        <v>771</v>
      </c>
      <c r="C90" s="31"/>
      <c r="D90" s="31"/>
      <c r="E90" s="31"/>
      <c r="F90" s="383" t="s">
        <v>844</v>
      </c>
      <c r="G90" s="785"/>
      <c r="H90" s="785"/>
      <c r="I90" s="785"/>
      <c r="J90" s="785"/>
      <c r="K90" s="785"/>
      <c r="L90" s="785"/>
    </row>
    <row r="91" spans="1:12" x14ac:dyDescent="0.2">
      <c r="A91" s="784" t="s">
        <v>523</v>
      </c>
      <c r="B91" s="241" t="s">
        <v>550</v>
      </c>
      <c r="C91" s="383"/>
      <c r="D91" s="383" t="s">
        <v>844</v>
      </c>
      <c r="E91" s="383"/>
      <c r="F91" s="31"/>
      <c r="G91" s="785"/>
      <c r="H91" s="785"/>
      <c r="I91" s="785"/>
      <c r="J91" s="785"/>
      <c r="K91" s="785"/>
      <c r="L91" s="785"/>
    </row>
    <row r="92" spans="1:12" x14ac:dyDescent="0.2">
      <c r="A92" s="772"/>
      <c r="B92" s="785"/>
      <c r="C92" s="785"/>
      <c r="D92" s="785"/>
      <c r="E92" s="785"/>
      <c r="F92" s="785"/>
      <c r="G92" s="785"/>
      <c r="H92" s="785"/>
      <c r="I92" s="785"/>
      <c r="J92" s="785"/>
      <c r="K92" s="785"/>
      <c r="L92" s="785"/>
    </row>
    <row r="93" spans="1:12" ht="15.75" x14ac:dyDescent="0.25">
      <c r="A93" s="772"/>
      <c r="B93" s="22" t="s">
        <v>772</v>
      </c>
      <c r="C93" s="785"/>
      <c r="D93" s="785"/>
      <c r="E93" s="785"/>
      <c r="F93" s="785"/>
      <c r="G93" s="785"/>
      <c r="H93" s="785"/>
      <c r="I93" s="785"/>
      <c r="J93" s="785"/>
      <c r="K93" s="785"/>
      <c r="L93" s="785"/>
    </row>
    <row r="94" spans="1:12" x14ac:dyDescent="0.2">
      <c r="A94" s="784" t="s">
        <v>524</v>
      </c>
      <c r="B94" s="50" t="s">
        <v>540</v>
      </c>
      <c r="C94" s="46"/>
      <c r="D94" s="46"/>
      <c r="E94" s="46"/>
      <c r="F94" s="46"/>
      <c r="G94" s="46"/>
      <c r="H94" s="47"/>
      <c r="I94" s="785"/>
      <c r="J94" s="785"/>
      <c r="K94" s="785"/>
      <c r="L94" s="785"/>
    </row>
    <row r="95" spans="1:12" x14ac:dyDescent="0.2">
      <c r="A95" s="784"/>
      <c r="B95" s="878"/>
      <c r="C95" s="879"/>
      <c r="D95" s="879"/>
      <c r="E95" s="31" t="s">
        <v>421</v>
      </c>
      <c r="F95" s="31" t="s">
        <v>422</v>
      </c>
      <c r="G95" s="46"/>
      <c r="H95" s="47"/>
      <c r="I95" s="785"/>
      <c r="J95" s="785"/>
      <c r="K95" s="785"/>
      <c r="L95" s="785"/>
    </row>
    <row r="96" spans="1:12" ht="39.75" customHeight="1" x14ac:dyDescent="0.2">
      <c r="A96" s="784" t="s">
        <v>541</v>
      </c>
      <c r="B96" s="836" t="s">
        <v>345</v>
      </c>
      <c r="C96" s="907"/>
      <c r="D96" s="908"/>
      <c r="E96" s="505" t="s">
        <v>844</v>
      </c>
      <c r="F96" s="60"/>
      <c r="G96" s="46"/>
      <c r="H96" s="46"/>
      <c r="I96" s="785"/>
      <c r="J96" s="785"/>
      <c r="K96" s="785"/>
      <c r="L96" s="785"/>
    </row>
    <row r="97" spans="1:12" ht="26.25" customHeight="1" x14ac:dyDescent="0.2">
      <c r="A97" s="784" t="s">
        <v>541</v>
      </c>
      <c r="B97" s="909" t="s">
        <v>1230</v>
      </c>
      <c r="C97" s="910"/>
      <c r="D97" s="910"/>
      <c r="E97" s="910"/>
      <c r="F97" s="911"/>
      <c r="G97" s="48"/>
      <c r="H97" s="48"/>
      <c r="I97" s="785"/>
      <c r="J97" s="785"/>
      <c r="K97" s="785"/>
      <c r="L97" s="785"/>
    </row>
    <row r="98" spans="1:12" ht="12.75" customHeight="1" x14ac:dyDescent="0.2">
      <c r="A98" s="784" t="s">
        <v>541</v>
      </c>
      <c r="B98" s="166"/>
      <c r="C98" s="912" t="s">
        <v>719</v>
      </c>
      <c r="D98" s="913"/>
      <c r="E98" s="913"/>
      <c r="F98" s="914"/>
      <c r="G98" s="915"/>
      <c r="H98" s="48"/>
      <c r="I98" s="785"/>
      <c r="J98" s="785"/>
      <c r="K98" s="785"/>
      <c r="L98" s="785"/>
    </row>
    <row r="99" spans="1:12" ht="24" customHeight="1" x14ac:dyDescent="0.2">
      <c r="A99" s="784" t="s">
        <v>541</v>
      </c>
      <c r="B99" s="167"/>
      <c r="C99" s="54" t="s">
        <v>376</v>
      </c>
      <c r="D99" s="54" t="s">
        <v>377</v>
      </c>
      <c r="E99" s="54" t="s">
        <v>735</v>
      </c>
      <c r="F99" s="81" t="s">
        <v>736</v>
      </c>
      <c r="G99" s="168" t="s">
        <v>720</v>
      </c>
      <c r="H99" s="48"/>
      <c r="I99" s="785"/>
      <c r="J99" s="785"/>
      <c r="K99" s="785"/>
      <c r="L99" s="785"/>
    </row>
    <row r="100" spans="1:12" ht="12.75" customHeight="1" x14ac:dyDescent="0.2">
      <c r="A100" s="784" t="s">
        <v>541</v>
      </c>
      <c r="B100" s="242" t="s">
        <v>598</v>
      </c>
      <c r="C100" s="780"/>
      <c r="D100" s="782"/>
      <c r="E100" s="781" t="s">
        <v>844</v>
      </c>
      <c r="F100" s="782"/>
      <c r="G100" s="51"/>
      <c r="H100" s="48"/>
      <c r="I100" s="785"/>
      <c r="J100" s="785"/>
      <c r="K100" s="785"/>
      <c r="L100" s="785"/>
    </row>
    <row r="101" spans="1:12" ht="12.75" customHeight="1" x14ac:dyDescent="0.2">
      <c r="A101" s="784" t="s">
        <v>541</v>
      </c>
      <c r="B101" s="242" t="s">
        <v>591</v>
      </c>
      <c r="C101" s="780"/>
      <c r="D101" s="782"/>
      <c r="E101" s="782" t="s">
        <v>844</v>
      </c>
      <c r="F101" s="782"/>
      <c r="G101" s="51"/>
      <c r="H101" s="48"/>
      <c r="I101" s="785"/>
      <c r="J101" s="785"/>
      <c r="K101" s="785"/>
      <c r="L101" s="785"/>
    </row>
    <row r="102" spans="1:12" ht="12.75" customHeight="1" x14ac:dyDescent="0.2">
      <c r="A102" s="784" t="s">
        <v>541</v>
      </c>
      <c r="B102" s="242" t="s">
        <v>599</v>
      </c>
      <c r="C102" s="780"/>
      <c r="D102" s="782"/>
      <c r="E102" s="782" t="s">
        <v>844</v>
      </c>
      <c r="F102" s="782"/>
      <c r="G102" s="51"/>
      <c r="H102" s="48"/>
      <c r="I102" s="785"/>
      <c r="J102" s="785"/>
      <c r="K102" s="785"/>
      <c r="L102" s="785"/>
    </row>
    <row r="103" spans="1:12" ht="25.5" x14ac:dyDescent="0.2">
      <c r="A103" s="784" t="s">
        <v>541</v>
      </c>
      <c r="B103" s="55" t="s">
        <v>600</v>
      </c>
      <c r="C103" s="782"/>
      <c r="D103" s="782"/>
      <c r="E103" s="782"/>
      <c r="F103" s="782" t="s">
        <v>844</v>
      </c>
      <c r="G103" s="51"/>
      <c r="H103" s="48"/>
      <c r="I103" s="785"/>
      <c r="J103" s="785"/>
      <c r="K103" s="785"/>
      <c r="L103" s="785"/>
    </row>
    <row r="104" spans="1:12" x14ac:dyDescent="0.2">
      <c r="A104" s="784" t="s">
        <v>541</v>
      </c>
      <c r="B104" s="170" t="s">
        <v>592</v>
      </c>
      <c r="C104" s="782"/>
      <c r="D104" s="782"/>
      <c r="E104" s="782"/>
      <c r="F104" s="782"/>
      <c r="G104" s="51" t="s">
        <v>844</v>
      </c>
      <c r="H104" s="48"/>
      <c r="I104" s="785"/>
      <c r="J104" s="785"/>
      <c r="K104" s="785"/>
      <c r="L104" s="785"/>
    </row>
    <row r="105" spans="1:12" ht="12.75" customHeight="1" x14ac:dyDescent="0.2">
      <c r="A105" s="784"/>
      <c r="B105" s="58"/>
      <c r="C105" s="59"/>
      <c r="D105" s="59"/>
      <c r="E105" s="59"/>
      <c r="F105" s="59"/>
      <c r="G105" s="57"/>
      <c r="H105" s="48"/>
      <c r="I105" s="785"/>
      <c r="J105" s="785"/>
      <c r="K105" s="785"/>
      <c r="L105" s="785"/>
    </row>
    <row r="106" spans="1:12" ht="39" customHeight="1" x14ac:dyDescent="0.2">
      <c r="A106" s="783" t="s">
        <v>420</v>
      </c>
      <c r="B106" s="916" t="s">
        <v>1223</v>
      </c>
      <c r="C106" s="1081"/>
      <c r="D106" s="1081"/>
      <c r="E106" s="1081"/>
      <c r="F106" s="1081"/>
      <c r="G106" s="1081"/>
      <c r="H106" s="48"/>
      <c r="I106" s="204"/>
      <c r="J106" s="204"/>
      <c r="K106" s="204"/>
      <c r="L106" s="204"/>
    </row>
    <row r="107" spans="1:12" s="204" customFormat="1" ht="18.75" customHeight="1" x14ac:dyDescent="0.2">
      <c r="A107" s="783" t="s">
        <v>420</v>
      </c>
      <c r="B107" s="1079" t="s">
        <v>783</v>
      </c>
      <c r="C107" s="1079"/>
      <c r="D107" s="1079"/>
      <c r="E107" s="572"/>
      <c r="F107" s="786"/>
      <c r="G107" s="573"/>
      <c r="H107" s="48"/>
    </row>
    <row r="108" spans="1:12" s="204" customFormat="1" ht="12.75" customHeight="1" x14ac:dyDescent="0.2">
      <c r="A108" s="783" t="s">
        <v>420</v>
      </c>
      <c r="B108" s="1079" t="s">
        <v>784</v>
      </c>
      <c r="C108" s="1079"/>
      <c r="D108" s="1079"/>
      <c r="E108" s="572"/>
      <c r="F108" s="786"/>
      <c r="G108" s="573"/>
      <c r="H108" s="48"/>
    </row>
    <row r="109" spans="1:12" s="204" customFormat="1" ht="12.75" customHeight="1" x14ac:dyDescent="0.2">
      <c r="A109" s="783" t="s">
        <v>420</v>
      </c>
      <c r="B109" s="1079" t="s">
        <v>785</v>
      </c>
      <c r="C109" s="1079"/>
      <c r="D109" s="1079"/>
      <c r="E109" s="576" t="s">
        <v>844</v>
      </c>
      <c r="F109" s="786"/>
      <c r="G109" s="573"/>
      <c r="H109" s="48"/>
    </row>
    <row r="110" spans="1:12" s="204" customFormat="1" ht="12.75" customHeight="1" x14ac:dyDescent="0.2">
      <c r="A110" s="783"/>
      <c r="B110" s="768"/>
      <c r="C110" s="768"/>
      <c r="D110" s="768"/>
      <c r="E110" s="243"/>
      <c r="F110" s="206"/>
      <c r="G110" s="57"/>
      <c r="H110" s="48"/>
    </row>
    <row r="111" spans="1:12" s="204" customFormat="1" ht="12.75" customHeight="1" x14ac:dyDescent="0.2">
      <c r="A111" s="783"/>
      <c r="B111" s="768"/>
      <c r="C111" s="768"/>
      <c r="D111" s="768"/>
      <c r="E111" s="243"/>
      <c r="F111" s="206"/>
      <c r="G111" s="57"/>
      <c r="H111" s="48"/>
    </row>
    <row r="112" spans="1:12" s="204" customFormat="1" ht="12.75" customHeight="1" x14ac:dyDescent="0.2">
      <c r="A112" s="783"/>
      <c r="B112" s="768"/>
      <c r="C112" s="768"/>
      <c r="D112" s="768"/>
      <c r="E112" s="243"/>
      <c r="F112" s="206"/>
      <c r="G112" s="57"/>
      <c r="H112" s="48"/>
    </row>
    <row r="113" spans="1:8" s="204" customFormat="1" ht="12.75" customHeight="1" x14ac:dyDescent="0.2">
      <c r="A113" s="783"/>
      <c r="B113" s="768"/>
      <c r="C113" s="768"/>
      <c r="D113" s="768"/>
      <c r="E113" s="243"/>
      <c r="F113" s="206"/>
      <c r="G113" s="57"/>
      <c r="H113" s="48"/>
    </row>
    <row r="114" spans="1:8" s="204" customFormat="1" ht="12.75" customHeight="1" x14ac:dyDescent="0.2">
      <c r="A114" s="783" t="s">
        <v>420</v>
      </c>
      <c r="B114" s="904" t="s">
        <v>789</v>
      </c>
      <c r="C114" s="904"/>
      <c r="D114" s="904"/>
      <c r="E114" s="904"/>
      <c r="F114" s="904"/>
      <c r="G114" s="904"/>
      <c r="H114" s="48"/>
    </row>
    <row r="115" spans="1:8" s="204" customFormat="1" ht="12.75" customHeight="1" x14ac:dyDescent="0.2">
      <c r="A115" s="783"/>
      <c r="B115" s="905" t="s">
        <v>1224</v>
      </c>
      <c r="C115" s="906"/>
      <c r="D115" s="906"/>
      <c r="E115" s="906"/>
      <c r="F115" s="906"/>
      <c r="G115" s="906"/>
      <c r="H115" s="48"/>
    </row>
    <row r="116" spans="1:8" s="204" customFormat="1" ht="12.75" customHeight="1" x14ac:dyDescent="0.2">
      <c r="A116" s="783"/>
      <c r="B116" s="1080" t="s">
        <v>790</v>
      </c>
      <c r="C116" s="906"/>
      <c r="D116" s="906"/>
      <c r="E116" s="906"/>
      <c r="F116" s="906"/>
      <c r="G116" s="906"/>
      <c r="H116" s="48"/>
    </row>
    <row r="117" spans="1:8" s="204" customFormat="1" ht="12.75" customHeight="1" x14ac:dyDescent="0.2">
      <c r="A117" s="783" t="s">
        <v>420</v>
      </c>
      <c r="B117" s="904" t="s">
        <v>786</v>
      </c>
      <c r="C117" s="904"/>
      <c r="D117" s="904"/>
      <c r="E117" s="574"/>
      <c r="F117" s="243"/>
      <c r="G117" s="575"/>
      <c r="H117" s="48"/>
    </row>
    <row r="118" spans="1:8" s="204" customFormat="1" ht="12.75" customHeight="1" x14ac:dyDescent="0.2">
      <c r="A118" s="783" t="s">
        <v>420</v>
      </c>
      <c r="B118" s="904" t="s">
        <v>787</v>
      </c>
      <c r="C118" s="904"/>
      <c r="D118" s="904"/>
      <c r="E118" s="574"/>
      <c r="F118" s="243"/>
      <c r="G118" s="575"/>
      <c r="H118" s="48"/>
    </row>
    <row r="119" spans="1:8" s="204" customFormat="1" ht="12.75" customHeight="1" x14ac:dyDescent="0.2">
      <c r="A119" s="783" t="s">
        <v>420</v>
      </c>
      <c r="B119" s="904" t="s">
        <v>788</v>
      </c>
      <c r="C119" s="904"/>
      <c r="D119" s="904"/>
      <c r="E119" s="576" t="s">
        <v>844</v>
      </c>
      <c r="F119" s="243"/>
      <c r="G119" s="575"/>
      <c r="H119" s="48"/>
    </row>
    <row r="120" spans="1:8" s="204" customFormat="1" ht="12.75" customHeight="1" x14ac:dyDescent="0.2">
      <c r="A120" s="783"/>
      <c r="B120" s="768"/>
      <c r="C120" s="768"/>
      <c r="D120" s="768"/>
      <c r="E120" s="243"/>
      <c r="F120" s="206"/>
      <c r="G120" s="57"/>
      <c r="H120" s="48"/>
    </row>
    <row r="121" spans="1:8" s="204" customFormat="1" ht="12.75" customHeight="1" x14ac:dyDescent="0.2">
      <c r="A121" s="783"/>
      <c r="B121" s="768"/>
      <c r="C121" s="768"/>
      <c r="D121" s="768"/>
      <c r="E121" s="243"/>
      <c r="F121" s="206"/>
      <c r="G121" s="57"/>
      <c r="H121" s="48"/>
    </row>
    <row r="122" spans="1:8" s="204" customFormat="1" ht="12.75" customHeight="1" x14ac:dyDescent="0.2">
      <c r="A122" s="767"/>
      <c r="B122" s="205"/>
      <c r="C122" s="206"/>
      <c r="D122" s="206"/>
      <c r="E122" s="206"/>
      <c r="F122" s="206"/>
      <c r="G122" s="57"/>
      <c r="H122" s="48"/>
    </row>
    <row r="123" spans="1:8" s="204" customFormat="1" ht="12.75" customHeight="1" thickBot="1" x14ac:dyDescent="0.25">
      <c r="A123" s="783" t="s">
        <v>388</v>
      </c>
      <c r="B123" s="904" t="s">
        <v>601</v>
      </c>
      <c r="C123" s="904"/>
      <c r="D123" s="904"/>
      <c r="E123" s="904"/>
      <c r="F123" s="904"/>
      <c r="G123" s="904"/>
      <c r="H123" s="48"/>
    </row>
    <row r="124" spans="1:8" s="204" customFormat="1" ht="12.75" customHeight="1" x14ac:dyDescent="0.2">
      <c r="A124" s="783" t="s">
        <v>388</v>
      </c>
      <c r="B124" s="768"/>
      <c r="C124" s="768"/>
      <c r="D124" s="768"/>
      <c r="E124" s="262" t="s">
        <v>84</v>
      </c>
      <c r="F124" s="263" t="s">
        <v>85</v>
      </c>
      <c r="G124" s="768"/>
      <c r="H124" s="48"/>
    </row>
    <row r="125" spans="1:8" s="204" customFormat="1" ht="13.5" customHeight="1" x14ac:dyDescent="0.2">
      <c r="A125" s="783" t="s">
        <v>388</v>
      </c>
      <c r="B125" s="768" t="s">
        <v>602</v>
      </c>
      <c r="C125" s="768"/>
      <c r="D125" s="768"/>
      <c r="E125" s="264"/>
      <c r="F125" s="265"/>
      <c r="G125" s="57"/>
      <c r="H125" s="48"/>
    </row>
    <row r="126" spans="1:8" s="204" customFormat="1" ht="12.75" customHeight="1" x14ac:dyDescent="0.2">
      <c r="A126" s="783" t="s">
        <v>388</v>
      </c>
      <c r="B126" s="768" t="s">
        <v>603</v>
      </c>
      <c r="C126" s="768"/>
      <c r="D126" s="768"/>
      <c r="E126" s="264"/>
      <c r="F126" s="265"/>
      <c r="G126" s="57"/>
      <c r="H126" s="48"/>
    </row>
    <row r="127" spans="1:8" s="204" customFormat="1" ht="15.75" customHeight="1" x14ac:dyDescent="0.2">
      <c r="A127" s="783" t="s">
        <v>388</v>
      </c>
      <c r="B127" s="233" t="s">
        <v>604</v>
      </c>
      <c r="C127" s="243"/>
      <c r="D127" s="243"/>
      <c r="E127" s="264"/>
      <c r="F127" s="265"/>
      <c r="G127" s="57"/>
      <c r="H127" s="48"/>
    </row>
    <row r="128" spans="1:8" s="204" customFormat="1" ht="12.75" customHeight="1" x14ac:dyDescent="0.2">
      <c r="A128" s="783" t="s">
        <v>388</v>
      </c>
      <c r="B128" s="244" t="s">
        <v>605</v>
      </c>
      <c r="C128" s="243"/>
      <c r="D128" s="243"/>
      <c r="E128" s="264"/>
      <c r="F128" s="265"/>
      <c r="G128" s="57"/>
      <c r="H128" s="48"/>
    </row>
    <row r="129" spans="1:12" s="204" customFormat="1" ht="28.5" customHeight="1" x14ac:dyDescent="0.2">
      <c r="A129" s="783" t="s">
        <v>388</v>
      </c>
      <c r="B129" s="779" t="s">
        <v>606</v>
      </c>
      <c r="C129" s="243"/>
      <c r="D129" s="243"/>
      <c r="E129" s="264"/>
      <c r="F129" s="265"/>
      <c r="G129" s="57"/>
      <c r="H129" s="48"/>
    </row>
    <row r="130" spans="1:12" s="204" customFormat="1" ht="15" customHeight="1" x14ac:dyDescent="0.2">
      <c r="A130" s="783" t="s">
        <v>388</v>
      </c>
      <c r="B130" s="244" t="s">
        <v>607</v>
      </c>
      <c r="C130" s="243"/>
      <c r="D130" s="243"/>
      <c r="E130" s="506" t="s">
        <v>844</v>
      </c>
      <c r="F130" s="507" t="s">
        <v>844</v>
      </c>
      <c r="G130" s="57"/>
      <c r="H130" s="48"/>
    </row>
    <row r="131" spans="1:12" s="204" customFormat="1" ht="12.75" customHeight="1" thickBot="1" x14ac:dyDescent="0.25">
      <c r="A131" s="783" t="s">
        <v>388</v>
      </c>
      <c r="B131" s="244" t="s">
        <v>379</v>
      </c>
      <c r="C131" s="243"/>
      <c r="D131" s="243"/>
      <c r="E131" s="508" t="s">
        <v>844</v>
      </c>
      <c r="F131" s="509" t="s">
        <v>844</v>
      </c>
      <c r="G131" s="57"/>
      <c r="H131" s="48"/>
    </row>
    <row r="132" spans="1:12" s="204" customFormat="1" ht="12.75" customHeight="1" x14ac:dyDescent="0.2">
      <c r="A132" s="784"/>
      <c r="B132" s="58"/>
      <c r="C132" s="59"/>
      <c r="D132" s="59"/>
      <c r="E132" s="59"/>
      <c r="F132" s="59"/>
      <c r="G132" s="48"/>
      <c r="H132" s="48"/>
      <c r="I132" s="785"/>
      <c r="J132" s="785"/>
      <c r="K132" s="785"/>
      <c r="L132" s="785"/>
    </row>
    <row r="133" spans="1:12" x14ac:dyDescent="0.2">
      <c r="A133" s="784" t="s">
        <v>389</v>
      </c>
      <c r="B133" s="925" t="s">
        <v>608</v>
      </c>
      <c r="C133" s="926"/>
      <c r="D133" s="926"/>
      <c r="E133" s="926"/>
      <c r="F133" s="926"/>
      <c r="G133" s="48"/>
      <c r="H133" s="48"/>
      <c r="I133" s="785"/>
      <c r="J133" s="785"/>
      <c r="K133" s="785"/>
      <c r="L133" s="785"/>
    </row>
    <row r="134" spans="1:12" x14ac:dyDescent="0.2">
      <c r="A134" s="784" t="s">
        <v>389</v>
      </c>
      <c r="B134" s="765"/>
      <c r="C134" s="510" t="s">
        <v>421</v>
      </c>
      <c r="D134" s="31" t="s">
        <v>422</v>
      </c>
      <c r="E134" s="758"/>
      <c r="F134" s="758"/>
      <c r="G134" s="48"/>
      <c r="H134" s="48"/>
      <c r="I134" s="785"/>
      <c r="J134" s="785"/>
      <c r="K134" s="785"/>
      <c r="L134" s="785"/>
    </row>
    <row r="135" spans="1:12" x14ac:dyDescent="0.2">
      <c r="A135" s="784"/>
      <c r="B135" s="56"/>
      <c r="C135" s="57"/>
      <c r="D135" s="48"/>
      <c r="E135" s="48"/>
      <c r="F135" s="48"/>
      <c r="G135" s="48"/>
      <c r="H135" s="48"/>
      <c r="I135" s="785"/>
      <c r="J135" s="785"/>
      <c r="K135" s="785"/>
      <c r="L135" s="785"/>
    </row>
    <row r="136" spans="1:12" x14ac:dyDescent="0.2">
      <c r="A136" s="772"/>
      <c r="B136" s="785"/>
      <c r="C136" s="52"/>
      <c r="D136" s="53"/>
      <c r="E136" s="30"/>
      <c r="F136" s="27"/>
      <c r="G136" s="785"/>
      <c r="H136" s="48"/>
      <c r="I136" s="785"/>
      <c r="J136" s="785"/>
      <c r="K136" s="785"/>
      <c r="L136" s="785"/>
    </row>
    <row r="137" spans="1:12" ht="12.75" customHeight="1" x14ac:dyDescent="0.2">
      <c r="A137" s="784" t="s">
        <v>593</v>
      </c>
      <c r="B137" s="826" t="s">
        <v>597</v>
      </c>
      <c r="C137" s="857"/>
      <c r="D137" s="857"/>
      <c r="E137" s="511" t="s">
        <v>875</v>
      </c>
      <c r="F137" s="27"/>
      <c r="G137" s="785"/>
      <c r="H137" s="785"/>
      <c r="I137" s="785"/>
      <c r="J137" s="785"/>
      <c r="K137" s="785"/>
      <c r="L137" s="785"/>
    </row>
    <row r="138" spans="1:12" ht="27" customHeight="1" x14ac:dyDescent="0.2">
      <c r="A138" s="784" t="s">
        <v>593</v>
      </c>
      <c r="B138" s="857" t="s">
        <v>596</v>
      </c>
      <c r="C138" s="857"/>
      <c r="D138" s="857"/>
      <c r="E138" s="579" t="s">
        <v>875</v>
      </c>
      <c r="F138" s="27"/>
      <c r="G138" s="785"/>
      <c r="H138" s="785"/>
      <c r="I138" s="785"/>
      <c r="J138" s="785"/>
      <c r="K138" s="785"/>
      <c r="L138" s="785"/>
    </row>
    <row r="139" spans="1:12" ht="27" customHeight="1" x14ac:dyDescent="0.2">
      <c r="A139" s="784"/>
      <c r="B139" s="764"/>
      <c r="C139" s="764"/>
      <c r="D139" s="764"/>
      <c r="E139" s="62"/>
      <c r="F139" s="27"/>
      <c r="G139" s="785"/>
      <c r="H139" s="785"/>
      <c r="I139" s="785"/>
      <c r="J139" s="785"/>
      <c r="K139" s="785"/>
      <c r="L139" s="785"/>
    </row>
    <row r="140" spans="1:12" ht="13.5" customHeight="1" x14ac:dyDescent="0.2">
      <c r="A140" s="784" t="s">
        <v>595</v>
      </c>
      <c r="B140" s="918" t="s">
        <v>1225</v>
      </c>
      <c r="C140" s="919"/>
      <c r="D140" s="919"/>
      <c r="E140" s="919"/>
      <c r="F140" s="920"/>
      <c r="G140" s="785"/>
      <c r="H140" s="785"/>
      <c r="I140" s="785"/>
      <c r="J140" s="785"/>
      <c r="K140" s="785"/>
      <c r="L140" s="785"/>
    </row>
    <row r="141" spans="1:12" ht="27" customHeight="1" x14ac:dyDescent="0.2">
      <c r="A141" s="784" t="s">
        <v>595</v>
      </c>
      <c r="B141" s="927"/>
      <c r="C141" s="928"/>
      <c r="D141" s="928"/>
      <c r="E141" s="928"/>
      <c r="F141" s="929"/>
      <c r="G141" s="785"/>
      <c r="H141" s="785"/>
      <c r="I141" s="785"/>
      <c r="J141" s="785"/>
      <c r="K141" s="785"/>
      <c r="L141" s="785"/>
    </row>
    <row r="142" spans="1:12" x14ac:dyDescent="0.2">
      <c r="A142" s="784"/>
      <c r="B142" s="159"/>
      <c r="C142" s="159"/>
      <c r="D142" s="159"/>
      <c r="E142" s="62"/>
      <c r="F142" s="27"/>
      <c r="G142" s="785"/>
      <c r="H142" s="785"/>
      <c r="I142" s="785"/>
      <c r="J142" s="785"/>
      <c r="K142" s="785"/>
      <c r="L142" s="785"/>
    </row>
    <row r="143" spans="1:12" ht="15.75" customHeight="1" x14ac:dyDescent="0.2">
      <c r="A143" s="211" t="s">
        <v>609</v>
      </c>
      <c r="B143" s="930" t="s">
        <v>6</v>
      </c>
      <c r="C143" s="931"/>
      <c r="D143" s="931"/>
      <c r="E143" s="931"/>
      <c r="F143" s="931"/>
      <c r="G143" s="48"/>
      <c r="H143" s="785"/>
      <c r="I143" s="785"/>
      <c r="J143" s="785"/>
      <c r="K143" s="785"/>
      <c r="L143" s="785"/>
    </row>
    <row r="144" spans="1:12" ht="17.25" customHeight="1" x14ac:dyDescent="0.2">
      <c r="A144" s="211" t="s">
        <v>609</v>
      </c>
      <c r="B144" s="246" t="s">
        <v>7</v>
      </c>
      <c r="C144" s="214"/>
      <c r="D144" s="55"/>
      <c r="E144" s="55"/>
      <c r="F144" s="47"/>
      <c r="G144" s="48"/>
      <c r="H144" s="48"/>
      <c r="I144" s="785"/>
      <c r="J144" s="785"/>
      <c r="K144" s="785"/>
      <c r="L144" s="785"/>
    </row>
    <row r="145" spans="1:12" x14ac:dyDescent="0.2">
      <c r="A145" s="211" t="s">
        <v>609</v>
      </c>
      <c r="B145" s="246" t="s">
        <v>539</v>
      </c>
      <c r="C145" s="214"/>
      <c r="D145" s="55"/>
      <c r="E145" s="55"/>
      <c r="F145" s="47"/>
      <c r="G145" s="785"/>
      <c r="H145" s="48"/>
      <c r="I145" s="785"/>
      <c r="J145" s="785"/>
      <c r="K145" s="785"/>
      <c r="L145" s="785"/>
    </row>
    <row r="146" spans="1:12" x14ac:dyDescent="0.2">
      <c r="A146" s="211" t="s">
        <v>609</v>
      </c>
      <c r="B146" s="246" t="s">
        <v>594</v>
      </c>
      <c r="C146" s="214"/>
      <c r="D146" s="55"/>
      <c r="E146" s="55"/>
      <c r="F146" s="47"/>
      <c r="G146" s="785"/>
      <c r="H146" s="785"/>
      <c r="I146" s="785"/>
      <c r="J146" s="785"/>
      <c r="K146" s="785"/>
      <c r="L146" s="785"/>
    </row>
    <row r="147" spans="1:12" x14ac:dyDescent="0.2">
      <c r="A147" s="211" t="s">
        <v>609</v>
      </c>
      <c r="B147" s="246" t="s">
        <v>8</v>
      </c>
      <c r="C147" s="402" t="s">
        <v>844</v>
      </c>
      <c r="D147" s="55"/>
      <c r="E147" s="55"/>
      <c r="F147" s="47"/>
      <c r="G147" s="785"/>
      <c r="H147" s="785"/>
      <c r="I147" s="785"/>
      <c r="J147" s="785"/>
      <c r="K147" s="785"/>
      <c r="L147" s="785"/>
    </row>
    <row r="148" spans="1:12" x14ac:dyDescent="0.2">
      <c r="A148" s="211" t="s">
        <v>609</v>
      </c>
      <c r="B148" s="771" t="s">
        <v>9</v>
      </c>
      <c r="C148" s="402" t="s">
        <v>844</v>
      </c>
      <c r="D148" s="764"/>
      <c r="E148" s="62"/>
      <c r="F148" s="27"/>
      <c r="G148" s="785"/>
      <c r="H148" s="785"/>
      <c r="I148" s="785"/>
      <c r="J148" s="785"/>
      <c r="K148" s="785"/>
      <c r="L148" s="785"/>
    </row>
    <row r="149" spans="1:12" x14ac:dyDescent="0.2">
      <c r="A149" s="211" t="s">
        <v>609</v>
      </c>
      <c r="B149" s="246" t="s">
        <v>10</v>
      </c>
      <c r="C149" s="512" t="s">
        <v>844</v>
      </c>
      <c r="D149" s="785"/>
      <c r="E149" s="785"/>
      <c r="F149" s="785"/>
      <c r="G149" s="785"/>
      <c r="H149" s="785"/>
      <c r="I149" s="785"/>
      <c r="J149" s="785"/>
      <c r="K149" s="785"/>
      <c r="L149" s="785"/>
    </row>
    <row r="150" spans="1:12" x14ac:dyDescent="0.2">
      <c r="A150" s="211" t="s">
        <v>609</v>
      </c>
      <c r="B150" s="246" t="s">
        <v>11</v>
      </c>
      <c r="C150" s="874"/>
      <c r="D150" s="889"/>
      <c r="E150" s="846"/>
      <c r="F150" s="785"/>
      <c r="G150" s="785"/>
      <c r="H150" s="785"/>
      <c r="I150" s="785"/>
      <c r="J150" s="785"/>
      <c r="K150" s="785"/>
      <c r="L150" s="785"/>
    </row>
    <row r="151" spans="1:12" x14ac:dyDescent="0.2">
      <c r="A151" s="784"/>
      <c r="B151" s="764"/>
      <c r="C151" s="764"/>
      <c r="D151" s="764"/>
      <c r="E151" s="62"/>
      <c r="F151" s="27"/>
      <c r="G151" s="785"/>
      <c r="H151" s="785"/>
      <c r="I151" s="785"/>
      <c r="J151" s="785"/>
      <c r="K151" s="785"/>
      <c r="L151" s="785"/>
    </row>
    <row r="152" spans="1:12" ht="15.75" x14ac:dyDescent="0.25">
      <c r="A152" s="366"/>
      <c r="B152" s="22" t="s">
        <v>773</v>
      </c>
      <c r="C152" s="52"/>
      <c r="D152" s="35"/>
      <c r="E152" s="785"/>
      <c r="F152" s="27"/>
      <c r="G152" s="785"/>
      <c r="H152" s="785"/>
      <c r="I152" s="785"/>
      <c r="J152" s="785"/>
      <c r="K152" s="785"/>
      <c r="L152" s="785"/>
    </row>
    <row r="153" spans="1:12" ht="39" customHeight="1" x14ac:dyDescent="0.2">
      <c r="A153" s="366"/>
      <c r="B153" s="921" t="s">
        <v>1226</v>
      </c>
      <c r="C153" s="838"/>
      <c r="D153" s="838"/>
      <c r="E153" s="838"/>
      <c r="F153" s="838"/>
      <c r="G153" s="785"/>
      <c r="H153" s="785"/>
      <c r="I153" s="785"/>
      <c r="J153" s="785"/>
      <c r="K153" s="785"/>
      <c r="L153" s="785"/>
    </row>
    <row r="154" spans="1:12" ht="30.75" customHeight="1" x14ac:dyDescent="0.25">
      <c r="A154" s="366"/>
      <c r="B154" s="22"/>
      <c r="C154" s="52"/>
      <c r="D154" s="35"/>
      <c r="E154" s="785"/>
      <c r="F154" s="27"/>
      <c r="G154" s="785"/>
      <c r="H154" s="785"/>
      <c r="I154" s="756"/>
      <c r="J154" s="756"/>
      <c r="K154" s="756"/>
      <c r="L154" s="785"/>
    </row>
    <row r="155" spans="1:12" ht="105" customHeight="1" x14ac:dyDescent="0.2">
      <c r="A155" s="363" t="s">
        <v>525</v>
      </c>
      <c r="B155" s="922" t="s">
        <v>938</v>
      </c>
      <c r="C155" s="923"/>
      <c r="D155" s="923"/>
      <c r="E155" s="923"/>
      <c r="F155" s="923"/>
      <c r="G155" s="785"/>
      <c r="H155" s="236"/>
      <c r="I155" s="785"/>
      <c r="J155" s="785"/>
      <c r="K155" s="785"/>
      <c r="L155" s="785"/>
    </row>
    <row r="156" spans="1:12" ht="13.5" customHeight="1" x14ac:dyDescent="0.2">
      <c r="A156" s="363"/>
      <c r="B156" s="777"/>
      <c r="C156" s="773"/>
      <c r="D156" s="773"/>
      <c r="E156" s="773"/>
      <c r="F156" s="773"/>
      <c r="G156" s="785"/>
      <c r="H156" s="250"/>
      <c r="I156" s="785"/>
      <c r="J156" s="785"/>
      <c r="K156" s="785"/>
      <c r="L156" s="785"/>
    </row>
    <row r="157" spans="1:12" ht="12.75" customHeight="1" x14ac:dyDescent="0.2">
      <c r="A157" s="363" t="s">
        <v>525</v>
      </c>
      <c r="B157" s="125" t="s">
        <v>774</v>
      </c>
      <c r="C157" s="416">
        <v>2.5999999999999999E-2</v>
      </c>
      <c r="D157" s="826" t="s">
        <v>775</v>
      </c>
      <c r="E157" s="856"/>
      <c r="F157" s="417">
        <v>11</v>
      </c>
      <c r="G157" s="785"/>
      <c r="H157" s="785"/>
      <c r="I157" s="785"/>
      <c r="J157" s="785"/>
      <c r="K157" s="785"/>
      <c r="L157" s="785"/>
    </row>
    <row r="158" spans="1:12" ht="12.75" customHeight="1" x14ac:dyDescent="0.2">
      <c r="A158" s="363" t="s">
        <v>525</v>
      </c>
      <c r="B158" s="125" t="s">
        <v>776</v>
      </c>
      <c r="C158" s="416">
        <v>0.34</v>
      </c>
      <c r="D158" s="826" t="s">
        <v>225</v>
      </c>
      <c r="E158" s="856"/>
      <c r="F158" s="417">
        <v>144</v>
      </c>
      <c r="G158" s="785"/>
      <c r="H158" s="785"/>
      <c r="I158" s="785"/>
      <c r="J158" s="785"/>
      <c r="K158" s="785"/>
      <c r="L158" s="785"/>
    </row>
    <row r="159" spans="1:12" x14ac:dyDescent="0.2">
      <c r="A159" s="363"/>
      <c r="B159" s="777"/>
      <c r="C159" s="773"/>
      <c r="D159" s="773"/>
      <c r="E159" s="773"/>
      <c r="F159" s="773"/>
      <c r="G159" s="785"/>
      <c r="H159" s="785"/>
      <c r="I159" s="785"/>
      <c r="J159" s="785"/>
      <c r="K159" s="785"/>
      <c r="L159" s="785"/>
    </row>
    <row r="160" spans="1:12" x14ac:dyDescent="0.2">
      <c r="A160" s="363" t="s">
        <v>525</v>
      </c>
      <c r="B160" s="36"/>
      <c r="C160" s="124" t="s">
        <v>226</v>
      </c>
      <c r="D160" s="124" t="s">
        <v>227</v>
      </c>
      <c r="E160" s="418" t="s">
        <v>879</v>
      </c>
      <c r="F160" s="785"/>
      <c r="G160" s="785"/>
      <c r="H160" s="785"/>
      <c r="I160" s="785"/>
      <c r="J160" s="785"/>
      <c r="K160" s="785"/>
      <c r="L160" s="785"/>
    </row>
    <row r="161" spans="1:12" s="785" customFormat="1" x14ac:dyDescent="0.2">
      <c r="A161" s="363"/>
      <c r="B161" s="584" t="s">
        <v>955</v>
      </c>
      <c r="C161" s="124">
        <v>1130</v>
      </c>
      <c r="D161" s="124">
        <v>1235</v>
      </c>
      <c r="E161" s="418">
        <v>1204</v>
      </c>
    </row>
    <row r="162" spans="1:12" s="731" customFormat="1" ht="25.5" x14ac:dyDescent="0.2">
      <c r="A162" s="363" t="s">
        <v>525</v>
      </c>
      <c r="B162" s="667" t="s">
        <v>922</v>
      </c>
      <c r="C162" s="412" t="s">
        <v>875</v>
      </c>
      <c r="D162" s="412" t="s">
        <v>875</v>
      </c>
      <c r="E162" s="418" t="s">
        <v>875</v>
      </c>
      <c r="F162" s="785"/>
      <c r="G162" s="785"/>
      <c r="H162" s="785"/>
      <c r="I162" s="785"/>
      <c r="J162" s="785"/>
      <c r="K162" s="785"/>
      <c r="L162" s="785"/>
    </row>
    <row r="163" spans="1:12" x14ac:dyDescent="0.2">
      <c r="A163" s="363" t="s">
        <v>525</v>
      </c>
      <c r="B163" s="780" t="s">
        <v>346</v>
      </c>
      <c r="C163" s="412" t="s">
        <v>875</v>
      </c>
      <c r="D163" s="412" t="s">
        <v>875</v>
      </c>
      <c r="E163" s="418" t="s">
        <v>875</v>
      </c>
      <c r="F163" s="785"/>
      <c r="G163" s="785"/>
      <c r="H163" s="785"/>
      <c r="I163" s="785"/>
      <c r="J163" s="785"/>
      <c r="K163" s="785"/>
      <c r="L163" s="785"/>
    </row>
    <row r="164" spans="1:12" x14ac:dyDescent="0.2">
      <c r="A164" s="363" t="s">
        <v>525</v>
      </c>
      <c r="B164" s="780" t="s">
        <v>228</v>
      </c>
      <c r="C164" s="802">
        <v>22.75</v>
      </c>
      <c r="D164" s="25">
        <v>29</v>
      </c>
      <c r="E164" s="803">
        <v>25.5</v>
      </c>
      <c r="F164" s="785"/>
      <c r="G164" s="785"/>
      <c r="H164" s="785"/>
      <c r="I164" s="785"/>
      <c r="J164" s="785"/>
      <c r="K164" s="785"/>
      <c r="L164" s="785"/>
    </row>
    <row r="165" spans="1:12" x14ac:dyDescent="0.2">
      <c r="A165" s="363" t="s">
        <v>525</v>
      </c>
      <c r="B165" s="780" t="s">
        <v>230</v>
      </c>
      <c r="C165" s="25">
        <v>21</v>
      </c>
      <c r="D165" s="25">
        <v>28</v>
      </c>
      <c r="E165" s="803">
        <v>24.9</v>
      </c>
      <c r="F165" s="785"/>
      <c r="G165" s="785"/>
      <c r="H165" s="785"/>
      <c r="I165" s="785"/>
      <c r="J165" s="785"/>
      <c r="K165" s="785"/>
      <c r="L165" s="785"/>
    </row>
    <row r="166" spans="1:12" x14ac:dyDescent="0.2">
      <c r="A166" s="363" t="s">
        <v>525</v>
      </c>
      <c r="B166" s="780" t="s">
        <v>229</v>
      </c>
      <c r="C166" s="25">
        <v>21</v>
      </c>
      <c r="D166" s="25">
        <v>30</v>
      </c>
      <c r="E166" s="803">
        <v>24.9</v>
      </c>
      <c r="F166" s="785"/>
      <c r="G166" s="785"/>
      <c r="H166" s="785"/>
      <c r="I166" s="785"/>
      <c r="J166" s="785"/>
      <c r="K166" s="785"/>
      <c r="L166" s="785"/>
    </row>
    <row r="167" spans="1:12" x14ac:dyDescent="0.2">
      <c r="A167" s="363" t="s">
        <v>525</v>
      </c>
      <c r="B167" s="194" t="s">
        <v>1228</v>
      </c>
      <c r="C167" s="412" t="s">
        <v>875</v>
      </c>
      <c r="D167" s="412" t="s">
        <v>875</v>
      </c>
      <c r="E167" s="418" t="s">
        <v>875</v>
      </c>
      <c r="F167" s="785"/>
      <c r="G167" s="785"/>
      <c r="H167" s="785"/>
      <c r="I167" s="785"/>
      <c r="J167" s="785"/>
      <c r="K167" s="785"/>
      <c r="L167" s="785"/>
    </row>
    <row r="168" spans="1:12" x14ac:dyDescent="0.2">
      <c r="A168" s="363" t="s">
        <v>525</v>
      </c>
      <c r="B168" s="194" t="s">
        <v>1229</v>
      </c>
      <c r="C168" s="412" t="s">
        <v>875</v>
      </c>
      <c r="D168" s="412" t="s">
        <v>875</v>
      </c>
      <c r="E168" s="418" t="s">
        <v>875</v>
      </c>
      <c r="F168" s="785"/>
      <c r="G168" s="785"/>
      <c r="H168" s="785"/>
      <c r="I168" s="785"/>
      <c r="J168" s="785"/>
      <c r="K168" s="785"/>
      <c r="L168" s="785"/>
    </row>
    <row r="169" spans="1:12" x14ac:dyDescent="0.2">
      <c r="A169" s="363" t="s">
        <v>525</v>
      </c>
      <c r="B169" s="194" t="s">
        <v>381</v>
      </c>
      <c r="C169" s="412" t="s">
        <v>875</v>
      </c>
      <c r="D169" s="412" t="s">
        <v>875</v>
      </c>
      <c r="E169" s="418" t="s">
        <v>875</v>
      </c>
      <c r="F169" s="785"/>
      <c r="G169" s="785"/>
      <c r="H169" s="785"/>
      <c r="I169" s="785"/>
      <c r="J169" s="785"/>
      <c r="K169" s="785"/>
      <c r="L169" s="785"/>
    </row>
    <row r="170" spans="1:12" x14ac:dyDescent="0.2">
      <c r="A170" s="366"/>
      <c r="B170" s="785"/>
      <c r="C170" s="187"/>
      <c r="D170" s="187"/>
      <c r="E170" s="785"/>
      <c r="F170" s="785"/>
      <c r="G170" s="785"/>
      <c r="H170" s="785"/>
      <c r="I170" s="785"/>
      <c r="J170" s="785"/>
      <c r="K170" s="785"/>
      <c r="L170" s="785"/>
    </row>
    <row r="171" spans="1:12" x14ac:dyDescent="0.2">
      <c r="A171" s="363" t="s">
        <v>525</v>
      </c>
      <c r="B171" s="935" t="s">
        <v>270</v>
      </c>
      <c r="C171" s="936"/>
      <c r="D171" s="936"/>
      <c r="E171" s="936"/>
      <c r="F171" s="936"/>
      <c r="G171" s="785"/>
      <c r="H171" s="785"/>
      <c r="I171" s="785"/>
      <c r="J171" s="785"/>
      <c r="K171" s="785"/>
      <c r="L171" s="785"/>
    </row>
    <row r="172" spans="1:12" ht="57.75" customHeight="1" x14ac:dyDescent="0.2">
      <c r="A172" s="363" t="s">
        <v>525</v>
      </c>
      <c r="B172" s="36"/>
      <c r="C172" s="736" t="s">
        <v>922</v>
      </c>
      <c r="D172" s="124" t="s">
        <v>346</v>
      </c>
      <c r="E172" s="806" t="s">
        <v>956</v>
      </c>
      <c r="F172" s="419" t="s">
        <v>955</v>
      </c>
      <c r="G172" s="419" t="s">
        <v>922</v>
      </c>
      <c r="H172" s="419" t="s">
        <v>346</v>
      </c>
      <c r="I172" s="419" t="s">
        <v>963</v>
      </c>
      <c r="J172" s="419"/>
      <c r="K172" s="785"/>
      <c r="L172" s="785"/>
    </row>
    <row r="173" spans="1:12" x14ac:dyDescent="0.2">
      <c r="A173" s="363" t="s">
        <v>525</v>
      </c>
      <c r="B173" s="780" t="s">
        <v>231</v>
      </c>
      <c r="C173" s="424">
        <v>9.0899999999999995E-2</v>
      </c>
      <c r="D173" s="424">
        <v>0.18179999999999999</v>
      </c>
      <c r="E173" s="807">
        <v>9.0899999999999995E-2</v>
      </c>
      <c r="F173" s="420">
        <v>1</v>
      </c>
      <c r="G173" s="420">
        <v>1</v>
      </c>
      <c r="H173" s="420">
        <v>2</v>
      </c>
      <c r="I173" s="420" t="s">
        <v>957</v>
      </c>
      <c r="J173" s="785"/>
      <c r="K173" s="785"/>
      <c r="L173" s="785"/>
    </row>
    <row r="174" spans="1:12" x14ac:dyDescent="0.2">
      <c r="A174" s="363" t="s">
        <v>525</v>
      </c>
      <c r="B174" s="780" t="s">
        <v>232</v>
      </c>
      <c r="C174" s="424">
        <v>0.36359999999999998</v>
      </c>
      <c r="D174" s="424">
        <v>0.18179999999999999</v>
      </c>
      <c r="E174" s="807">
        <v>0.2727</v>
      </c>
      <c r="F174" s="420">
        <v>3</v>
      </c>
      <c r="G174" s="420">
        <v>4</v>
      </c>
      <c r="H174" s="420">
        <v>2</v>
      </c>
      <c r="I174" s="420" t="s">
        <v>958</v>
      </c>
      <c r="J174" s="785"/>
      <c r="K174" s="785"/>
      <c r="L174" s="785"/>
    </row>
    <row r="175" spans="1:12" x14ac:dyDescent="0.2">
      <c r="A175" s="363" t="s">
        <v>525</v>
      </c>
      <c r="B175" s="780" t="s">
        <v>347</v>
      </c>
      <c r="C175" s="424">
        <v>0.36359999999999998</v>
      </c>
      <c r="D175" s="424">
        <v>0.54549999999999998</v>
      </c>
      <c r="E175" s="807">
        <v>0.63639999999999997</v>
      </c>
      <c r="F175" s="420">
        <v>7</v>
      </c>
      <c r="G175" s="420">
        <v>4</v>
      </c>
      <c r="H175" s="420">
        <v>6</v>
      </c>
      <c r="I175" s="420" t="s">
        <v>959</v>
      </c>
      <c r="J175" s="785"/>
      <c r="K175" s="785"/>
      <c r="L175" s="785"/>
    </row>
    <row r="176" spans="1:12" x14ac:dyDescent="0.2">
      <c r="A176" s="363" t="s">
        <v>525</v>
      </c>
      <c r="B176" s="780" t="s">
        <v>348</v>
      </c>
      <c r="C176" s="424">
        <v>9.0899999999999995E-2</v>
      </c>
      <c r="D176" s="424">
        <v>0</v>
      </c>
      <c r="E176" s="807">
        <v>0</v>
      </c>
      <c r="F176" s="420">
        <v>0</v>
      </c>
      <c r="G176" s="420">
        <v>1</v>
      </c>
      <c r="H176" s="420">
        <v>0</v>
      </c>
      <c r="I176" s="420" t="s">
        <v>960</v>
      </c>
      <c r="J176" s="785"/>
      <c r="K176" s="785"/>
      <c r="L176" s="785"/>
    </row>
    <row r="177" spans="1:14" x14ac:dyDescent="0.2">
      <c r="A177" s="363" t="s">
        <v>525</v>
      </c>
      <c r="B177" s="780" t="s">
        <v>349</v>
      </c>
      <c r="C177" s="424">
        <v>0</v>
      </c>
      <c r="D177" s="424">
        <v>0</v>
      </c>
      <c r="E177" s="807">
        <v>0</v>
      </c>
      <c r="F177" s="420">
        <v>0</v>
      </c>
      <c r="G177" s="420">
        <v>0</v>
      </c>
      <c r="H177" s="420">
        <v>0</v>
      </c>
      <c r="I177" s="420" t="s">
        <v>961</v>
      </c>
      <c r="J177" s="785"/>
      <c r="K177" s="785"/>
      <c r="L177" s="785"/>
    </row>
    <row r="178" spans="1:14" x14ac:dyDescent="0.2">
      <c r="A178" s="363" t="s">
        <v>525</v>
      </c>
      <c r="B178" s="780" t="s">
        <v>350</v>
      </c>
      <c r="C178" s="424">
        <v>0</v>
      </c>
      <c r="D178" s="424">
        <v>0</v>
      </c>
      <c r="E178" s="807">
        <v>0</v>
      </c>
      <c r="F178" s="420">
        <v>0</v>
      </c>
      <c r="G178" s="420">
        <v>0</v>
      </c>
      <c r="H178" s="420">
        <v>0</v>
      </c>
      <c r="I178" s="420" t="s">
        <v>962</v>
      </c>
      <c r="J178" s="785"/>
      <c r="K178" s="785"/>
      <c r="L178" s="785"/>
    </row>
    <row r="179" spans="1:14" ht="38.25" x14ac:dyDescent="0.2">
      <c r="A179" s="366"/>
      <c r="B179" s="194" t="s">
        <v>572</v>
      </c>
      <c r="C179" s="192">
        <f>SUM(C173:C178)</f>
        <v>0.90899999999999992</v>
      </c>
      <c r="D179" s="192">
        <f>SUM(C173:C178)</f>
        <v>0.90899999999999992</v>
      </c>
      <c r="E179" s="807">
        <f>SUM(E173:E178)</f>
        <v>1</v>
      </c>
      <c r="F179" s="420">
        <v>11</v>
      </c>
      <c r="G179" s="420">
        <v>10</v>
      </c>
      <c r="H179" s="420">
        <v>10</v>
      </c>
      <c r="I179" s="419" t="s">
        <v>1241</v>
      </c>
      <c r="J179" s="705" t="s">
        <v>1240</v>
      </c>
      <c r="K179" s="785"/>
    </row>
    <row r="180" spans="1:14" x14ac:dyDescent="0.2">
      <c r="A180" s="363" t="s">
        <v>525</v>
      </c>
      <c r="B180" s="36"/>
      <c r="C180" s="124" t="s">
        <v>228</v>
      </c>
      <c r="D180" s="124" t="s">
        <v>229</v>
      </c>
      <c r="E180" s="124" t="s">
        <v>230</v>
      </c>
      <c r="F180" s="809" t="s">
        <v>1228</v>
      </c>
      <c r="G180" s="809" t="s">
        <v>1229</v>
      </c>
      <c r="H180" s="421" t="s">
        <v>228</v>
      </c>
      <c r="I180" s="422" t="s">
        <v>880</v>
      </c>
      <c r="J180" s="422" t="s">
        <v>230</v>
      </c>
      <c r="K180" s="422" t="s">
        <v>1228</v>
      </c>
      <c r="L180" s="422" t="s">
        <v>1229</v>
      </c>
      <c r="M180" s="422"/>
      <c r="N180" s="785"/>
    </row>
    <row r="181" spans="1:14" x14ac:dyDescent="0.2">
      <c r="A181" s="363" t="s">
        <v>525</v>
      </c>
      <c r="B181" s="780" t="s">
        <v>351</v>
      </c>
      <c r="C181" s="193">
        <v>0.22919999999999999</v>
      </c>
      <c r="D181" s="193">
        <v>0.26319999999999999</v>
      </c>
      <c r="E181" s="193">
        <v>0.19470000000000001</v>
      </c>
      <c r="F181" s="193">
        <v>0.33329999999999999</v>
      </c>
      <c r="G181" s="193">
        <v>0.26319999999999999</v>
      </c>
      <c r="H181" s="420">
        <v>33</v>
      </c>
      <c r="I181" s="420">
        <v>30</v>
      </c>
      <c r="J181" s="420">
        <v>22</v>
      </c>
      <c r="K181" s="808">
        <v>38</v>
      </c>
      <c r="L181" s="808">
        <v>30</v>
      </c>
      <c r="M181" s="785"/>
      <c r="N181" s="785"/>
    </row>
    <row r="182" spans="1:14" x14ac:dyDescent="0.2">
      <c r="A182" s="363" t="s">
        <v>525</v>
      </c>
      <c r="B182" s="780" t="s">
        <v>352</v>
      </c>
      <c r="C182" s="193">
        <v>0.39579999999999999</v>
      </c>
      <c r="D182" s="193">
        <v>0.29820000000000002</v>
      </c>
      <c r="E182" s="193">
        <v>0.42480000000000001</v>
      </c>
      <c r="F182" s="193">
        <v>0.31580000000000003</v>
      </c>
      <c r="G182" s="193">
        <v>0.35089999999999999</v>
      </c>
      <c r="H182" s="420">
        <v>57</v>
      </c>
      <c r="I182" s="420">
        <v>34</v>
      </c>
      <c r="J182" s="420">
        <v>48</v>
      </c>
      <c r="K182" s="808">
        <v>36</v>
      </c>
      <c r="L182" s="808">
        <v>40</v>
      </c>
      <c r="M182" s="785"/>
      <c r="N182" s="785"/>
    </row>
    <row r="183" spans="1:14" x14ac:dyDescent="0.2">
      <c r="A183" s="363" t="s">
        <v>525</v>
      </c>
      <c r="B183" s="780" t="s">
        <v>353</v>
      </c>
      <c r="C183" s="193">
        <v>0.31940000000000002</v>
      </c>
      <c r="D183" s="193">
        <v>0.33329999999999999</v>
      </c>
      <c r="E183" s="193">
        <v>0.26550000000000001</v>
      </c>
      <c r="F183" s="193">
        <v>0.29820000000000002</v>
      </c>
      <c r="G183" s="193">
        <v>0.307</v>
      </c>
      <c r="H183" s="420">
        <v>46</v>
      </c>
      <c r="I183" s="420">
        <v>38</v>
      </c>
      <c r="J183" s="420">
        <v>30</v>
      </c>
      <c r="K183" s="808">
        <v>34</v>
      </c>
      <c r="L183" s="808">
        <v>35</v>
      </c>
      <c r="M183" s="785"/>
      <c r="N183" s="785"/>
    </row>
    <row r="184" spans="1:14" x14ac:dyDescent="0.2">
      <c r="A184" s="363" t="s">
        <v>525</v>
      </c>
      <c r="B184" s="37" t="s">
        <v>354</v>
      </c>
      <c r="C184" s="193">
        <v>5.5599999999999997E-2</v>
      </c>
      <c r="D184" s="193">
        <v>8.77E-2</v>
      </c>
      <c r="E184" s="193">
        <v>0.115</v>
      </c>
      <c r="F184" s="193">
        <v>8.77E-2</v>
      </c>
      <c r="G184" s="193">
        <v>0.115</v>
      </c>
      <c r="H184" s="420">
        <v>8</v>
      </c>
      <c r="I184" s="420">
        <v>10</v>
      </c>
      <c r="J184" s="420">
        <v>13</v>
      </c>
      <c r="K184" s="808">
        <v>6</v>
      </c>
      <c r="L184" s="808">
        <v>9</v>
      </c>
      <c r="M184" s="785"/>
      <c r="N184" s="785"/>
    </row>
    <row r="185" spans="1:14" x14ac:dyDescent="0.2">
      <c r="A185" s="363" t="s">
        <v>525</v>
      </c>
      <c r="B185" s="37" t="s">
        <v>355</v>
      </c>
      <c r="C185" s="193">
        <v>0</v>
      </c>
      <c r="D185" s="193">
        <v>1.7500000000000002E-2</v>
      </c>
      <c r="E185" s="193">
        <v>0</v>
      </c>
      <c r="F185" s="193">
        <v>1.7500000000000002E-2</v>
      </c>
      <c r="G185" s="193">
        <v>0</v>
      </c>
      <c r="H185" s="420">
        <v>0</v>
      </c>
      <c r="I185" s="420">
        <v>2</v>
      </c>
      <c r="J185" s="420">
        <v>0</v>
      </c>
      <c r="K185" s="808">
        <v>0</v>
      </c>
      <c r="L185" s="808">
        <v>0</v>
      </c>
      <c r="M185" s="785"/>
      <c r="N185" s="785"/>
    </row>
    <row r="186" spans="1:14" x14ac:dyDescent="0.2">
      <c r="A186" s="363" t="s">
        <v>525</v>
      </c>
      <c r="B186" s="780" t="s">
        <v>356</v>
      </c>
      <c r="C186" s="193">
        <v>0</v>
      </c>
      <c r="D186" s="193">
        <v>0</v>
      </c>
      <c r="E186" s="193">
        <v>0</v>
      </c>
      <c r="F186" s="193">
        <v>0</v>
      </c>
      <c r="G186" s="193">
        <v>0</v>
      </c>
      <c r="H186" s="420">
        <v>0</v>
      </c>
      <c r="I186" s="420">
        <v>0</v>
      </c>
      <c r="J186" s="420">
        <v>0</v>
      </c>
      <c r="K186" s="808">
        <v>0</v>
      </c>
      <c r="L186" s="808">
        <v>0</v>
      </c>
      <c r="M186" s="785"/>
      <c r="N186" s="785"/>
    </row>
    <row r="187" spans="1:14" ht="46.5" customHeight="1" x14ac:dyDescent="0.2">
      <c r="A187" s="366"/>
      <c r="B187" s="780" t="s">
        <v>572</v>
      </c>
      <c r="C187" s="425">
        <f>SUM(C181:C186)</f>
        <v>1</v>
      </c>
      <c r="D187" s="192">
        <f>SUM(D181:D186)</f>
        <v>0.99990000000000001</v>
      </c>
      <c r="E187" s="425">
        <f>SUM(E181:E186)</f>
        <v>1</v>
      </c>
      <c r="F187" s="192">
        <f>SUM(F181:F186)</f>
        <v>1.0525000000000002</v>
      </c>
      <c r="G187" s="425">
        <f>SUM(G181:G186)</f>
        <v>1.0361</v>
      </c>
      <c r="H187" s="420">
        <f t="shared" ref="H187:L187" si="0">SUM(H181:H186)</f>
        <v>144</v>
      </c>
      <c r="I187" s="420">
        <f t="shared" si="0"/>
        <v>114</v>
      </c>
      <c r="J187" s="420">
        <f t="shared" si="0"/>
        <v>113</v>
      </c>
      <c r="K187" s="420">
        <f t="shared" si="0"/>
        <v>114</v>
      </c>
      <c r="L187" s="420">
        <f t="shared" si="0"/>
        <v>114</v>
      </c>
      <c r="M187" s="785"/>
      <c r="N187" s="785"/>
    </row>
    <row r="188" spans="1:14" x14ac:dyDescent="0.2">
      <c r="A188" s="363" t="s">
        <v>526</v>
      </c>
      <c r="B188" s="937" t="s">
        <v>100</v>
      </c>
      <c r="C188" s="937"/>
      <c r="D188" s="937"/>
      <c r="E188" s="937"/>
      <c r="F188" s="937"/>
      <c r="G188" s="785"/>
      <c r="H188" s="785"/>
      <c r="I188" s="785"/>
      <c r="J188" s="785"/>
      <c r="K188" s="785"/>
      <c r="L188" s="785"/>
    </row>
    <row r="189" spans="1:14" ht="12.75" customHeight="1" x14ac:dyDescent="0.2">
      <c r="A189" s="363" t="s">
        <v>526</v>
      </c>
      <c r="B189" s="938" t="s">
        <v>357</v>
      </c>
      <c r="C189" s="938"/>
      <c r="D189" s="938"/>
      <c r="E189" s="66">
        <v>0.4</v>
      </c>
      <c r="F189" s="52"/>
      <c r="G189" s="374"/>
      <c r="H189" s="785"/>
      <c r="I189" s="785"/>
      <c r="J189" s="785"/>
      <c r="K189" s="785"/>
      <c r="L189" s="785"/>
    </row>
    <row r="190" spans="1:14" ht="12.75" customHeight="1" x14ac:dyDescent="0.2">
      <c r="A190" s="363" t="s">
        <v>526</v>
      </c>
      <c r="B190" s="857" t="s">
        <v>358</v>
      </c>
      <c r="C190" s="857"/>
      <c r="D190" s="857"/>
      <c r="E190" s="66">
        <v>0.4</v>
      </c>
      <c r="F190" s="52"/>
      <c r="G190" s="374"/>
      <c r="H190" s="785"/>
      <c r="I190" s="785"/>
      <c r="J190" s="785"/>
      <c r="K190" s="785"/>
      <c r="L190" s="785"/>
    </row>
    <row r="191" spans="1:14" ht="12.75" customHeight="1" x14ac:dyDescent="0.2">
      <c r="A191" s="363" t="s">
        <v>526</v>
      </c>
      <c r="B191" s="857" t="s">
        <v>359</v>
      </c>
      <c r="C191" s="857"/>
      <c r="D191" s="857"/>
      <c r="E191" s="66">
        <v>0.6</v>
      </c>
      <c r="F191" s="188" t="s">
        <v>423</v>
      </c>
      <c r="G191" s="374"/>
      <c r="H191" s="785"/>
      <c r="I191" s="785"/>
      <c r="J191" s="785"/>
      <c r="K191" s="785"/>
      <c r="L191" s="785"/>
    </row>
    <row r="192" spans="1:14" ht="12.75" customHeight="1" x14ac:dyDescent="0.2">
      <c r="A192" s="363" t="s">
        <v>526</v>
      </c>
      <c r="B192" s="857" t="s">
        <v>250</v>
      </c>
      <c r="C192" s="857"/>
      <c r="D192" s="857"/>
      <c r="E192" s="66">
        <v>0.4</v>
      </c>
      <c r="F192" s="188" t="s">
        <v>424</v>
      </c>
      <c r="G192" s="374"/>
      <c r="H192" s="785"/>
      <c r="I192" s="785"/>
      <c r="J192" s="785"/>
      <c r="K192" s="785"/>
      <c r="L192" s="785"/>
    </row>
    <row r="193" spans="1:12" ht="26.25" customHeight="1" x14ac:dyDescent="0.2">
      <c r="A193" s="363" t="s">
        <v>526</v>
      </c>
      <c r="B193" s="857" t="s">
        <v>251</v>
      </c>
      <c r="C193" s="857"/>
      <c r="D193" s="857"/>
      <c r="E193" s="66">
        <v>0.2</v>
      </c>
      <c r="F193" s="52"/>
      <c r="G193" s="374"/>
      <c r="H193" s="785"/>
      <c r="I193" s="785"/>
      <c r="J193" s="785"/>
      <c r="K193" s="785"/>
      <c r="L193" s="785"/>
    </row>
    <row r="194" spans="1:12" ht="25.5" customHeight="1" x14ac:dyDescent="0.2">
      <c r="A194" s="363" t="s">
        <v>526</v>
      </c>
      <c r="B194" s="932" t="s">
        <v>582</v>
      </c>
      <c r="C194" s="907"/>
      <c r="D194" s="907"/>
      <c r="E194" s="915"/>
      <c r="F194" s="72">
        <v>1.2E-2</v>
      </c>
      <c r="G194" s="785"/>
      <c r="H194" s="785"/>
      <c r="I194" s="785"/>
      <c r="J194" s="785"/>
      <c r="K194" s="785"/>
      <c r="L194" s="785"/>
    </row>
    <row r="195" spans="1:12" ht="38.25" customHeight="1" x14ac:dyDescent="0.2">
      <c r="A195" s="366"/>
      <c r="B195" s="785"/>
      <c r="C195" s="785"/>
      <c r="D195" s="785"/>
      <c r="E195" s="785"/>
      <c r="F195" s="27"/>
      <c r="G195" s="785"/>
      <c r="H195" s="785"/>
      <c r="I195" s="785"/>
      <c r="J195" s="785"/>
      <c r="K195" s="785"/>
      <c r="L195" s="785"/>
    </row>
    <row r="196" spans="1:12" s="741" customFormat="1" ht="13.5" customHeight="1" x14ac:dyDescent="0.2">
      <c r="A196" s="363" t="s">
        <v>527</v>
      </c>
      <c r="B196" s="921" t="s">
        <v>618</v>
      </c>
      <c r="C196" s="921"/>
      <c r="D196" s="921"/>
      <c r="E196" s="921"/>
      <c r="F196" s="921"/>
      <c r="G196" s="785"/>
      <c r="H196" s="785"/>
      <c r="I196" s="785"/>
      <c r="J196" s="785"/>
      <c r="K196" s="785"/>
      <c r="L196" s="785"/>
    </row>
    <row r="197" spans="1:12" ht="12.75" customHeight="1" x14ac:dyDescent="0.2">
      <c r="A197" s="363"/>
      <c r="B197" s="933" t="s">
        <v>967</v>
      </c>
      <c r="C197" s="934"/>
      <c r="D197" s="171">
        <v>8.0600000000000005E-2</v>
      </c>
      <c r="E197" s="420">
        <v>34</v>
      </c>
      <c r="F197" s="757"/>
      <c r="G197" s="785"/>
      <c r="H197" s="785"/>
      <c r="I197" s="785"/>
      <c r="J197" s="785"/>
      <c r="K197" s="785"/>
      <c r="L197" s="785"/>
    </row>
    <row r="198" spans="1:12" ht="12.75" customHeight="1" x14ac:dyDescent="0.2">
      <c r="A198" s="363" t="s">
        <v>527</v>
      </c>
      <c r="B198" s="933" t="s">
        <v>968</v>
      </c>
      <c r="C198" s="934"/>
      <c r="D198" s="171">
        <v>0.4123</v>
      </c>
      <c r="E198" s="420">
        <v>174</v>
      </c>
      <c r="F198" s="52"/>
      <c r="G198" s="785"/>
      <c r="H198" s="785"/>
      <c r="I198" s="785"/>
      <c r="J198" s="785"/>
      <c r="K198" s="785"/>
      <c r="L198" s="785"/>
    </row>
    <row r="199" spans="1:12" ht="12.75" customHeight="1" x14ac:dyDescent="0.2">
      <c r="A199" s="363" t="s">
        <v>527</v>
      </c>
      <c r="B199" s="934" t="s">
        <v>12</v>
      </c>
      <c r="C199" s="934"/>
      <c r="D199" s="171">
        <v>0.20619999999999999</v>
      </c>
      <c r="E199" s="420">
        <v>87</v>
      </c>
      <c r="F199" s="52"/>
      <c r="G199" s="785"/>
      <c r="H199" s="785"/>
      <c r="I199" s="785"/>
      <c r="J199" s="785"/>
      <c r="K199" s="785"/>
      <c r="L199" s="785"/>
    </row>
    <row r="200" spans="1:12" ht="12.75" customHeight="1" x14ac:dyDescent="0.2">
      <c r="A200" s="363" t="s">
        <v>527</v>
      </c>
      <c r="B200" s="934" t="s">
        <v>13</v>
      </c>
      <c r="C200" s="934"/>
      <c r="D200" s="171">
        <v>0.12559999999999999</v>
      </c>
      <c r="E200" s="420">
        <v>53</v>
      </c>
      <c r="F200" s="52"/>
      <c r="G200" s="785"/>
      <c r="H200" s="785"/>
      <c r="I200" s="785"/>
      <c r="J200" s="785"/>
      <c r="K200" s="785"/>
      <c r="L200" s="785"/>
    </row>
    <row r="201" spans="1:12" ht="12.75" customHeight="1" x14ac:dyDescent="0.2">
      <c r="A201" s="363" t="s">
        <v>527</v>
      </c>
      <c r="B201" s="934" t="s">
        <v>14</v>
      </c>
      <c r="C201" s="934"/>
      <c r="D201" s="171">
        <v>0.09</v>
      </c>
      <c r="E201" s="420">
        <v>38</v>
      </c>
      <c r="F201" s="52"/>
      <c r="G201" s="785"/>
      <c r="H201" s="785"/>
      <c r="I201" s="785"/>
      <c r="J201" s="785"/>
      <c r="K201" s="785"/>
      <c r="L201" s="785"/>
    </row>
    <row r="202" spans="1:12" ht="12.75" customHeight="1" x14ac:dyDescent="0.2">
      <c r="A202" s="363" t="s">
        <v>527</v>
      </c>
      <c r="B202" s="934" t="s">
        <v>15</v>
      </c>
      <c r="C202" s="934"/>
      <c r="D202" s="171">
        <v>7.3499999999999996E-2</v>
      </c>
      <c r="E202" s="420">
        <v>31</v>
      </c>
      <c r="F202" s="52"/>
      <c r="G202" s="785"/>
      <c r="H202" s="785"/>
      <c r="I202" s="785"/>
      <c r="J202" s="785"/>
      <c r="K202" s="785"/>
      <c r="L202" s="785"/>
    </row>
    <row r="203" spans="1:12" ht="12.75" customHeight="1" x14ac:dyDescent="0.2">
      <c r="A203" s="363" t="s">
        <v>527</v>
      </c>
      <c r="B203" s="934" t="s">
        <v>16</v>
      </c>
      <c r="C203" s="934"/>
      <c r="D203" s="171">
        <v>1.18E-2</v>
      </c>
      <c r="E203" s="420">
        <v>5</v>
      </c>
      <c r="F203" s="52"/>
      <c r="G203" s="785"/>
      <c r="H203" s="785"/>
      <c r="I203" s="785"/>
      <c r="J203" s="785"/>
      <c r="K203" s="785"/>
      <c r="L203" s="785"/>
    </row>
    <row r="204" spans="1:12" ht="12.75" customHeight="1" x14ac:dyDescent="0.2">
      <c r="A204" s="363" t="s">
        <v>527</v>
      </c>
      <c r="B204" s="857" t="s">
        <v>252</v>
      </c>
      <c r="C204" s="857"/>
      <c r="D204" s="171">
        <v>0</v>
      </c>
      <c r="E204" s="420">
        <v>0</v>
      </c>
      <c r="F204" s="52"/>
      <c r="G204" s="785"/>
      <c r="H204" s="785"/>
      <c r="I204" s="785"/>
      <c r="J204" s="785"/>
      <c r="K204" s="785"/>
      <c r="L204" s="785"/>
    </row>
    <row r="205" spans="1:12" x14ac:dyDescent="0.2">
      <c r="A205" s="363" t="s">
        <v>527</v>
      </c>
      <c r="B205" s="857" t="s">
        <v>253</v>
      </c>
      <c r="C205" s="857"/>
      <c r="D205" s="171">
        <v>0</v>
      </c>
      <c r="E205" s="420">
        <v>0</v>
      </c>
      <c r="F205" s="52"/>
      <c r="G205" s="785"/>
      <c r="H205" s="785"/>
      <c r="I205" s="785"/>
      <c r="J205" s="785"/>
      <c r="K205" s="785"/>
      <c r="L205" s="785"/>
    </row>
    <row r="206" spans="1:12" s="30" customFormat="1" x14ac:dyDescent="0.2">
      <c r="A206" s="366"/>
      <c r="B206" s="939" t="s">
        <v>572</v>
      </c>
      <c r="C206" s="940"/>
      <c r="D206" s="426">
        <f>SUM(D197:D205)</f>
        <v>1</v>
      </c>
      <c r="E206" s="420">
        <f>SUM(E197:E205)</f>
        <v>422</v>
      </c>
      <c r="G206" s="785"/>
      <c r="H206" s="785"/>
      <c r="I206" s="785"/>
      <c r="J206" s="785"/>
      <c r="K206" s="785"/>
      <c r="L206" s="785"/>
    </row>
    <row r="207" spans="1:12" s="30" customFormat="1" ht="31.5" customHeight="1" x14ac:dyDescent="0.2">
      <c r="A207" s="423"/>
      <c r="B207" s="215"/>
      <c r="C207" s="215"/>
      <c r="D207" s="215"/>
      <c r="E207" s="38"/>
      <c r="I207" s="785"/>
      <c r="J207" s="785"/>
      <c r="K207" s="785"/>
      <c r="L207" s="785"/>
    </row>
    <row r="208" spans="1:12" s="30" customFormat="1" ht="27" customHeight="1" x14ac:dyDescent="0.2">
      <c r="A208" s="363" t="s">
        <v>528</v>
      </c>
      <c r="B208" s="941" t="s">
        <v>619</v>
      </c>
      <c r="C208" s="942"/>
      <c r="D208" s="942"/>
      <c r="E208" s="253">
        <v>3.6</v>
      </c>
      <c r="F208" s="70"/>
    </row>
    <row r="209" spans="1:12" ht="24.75" customHeight="1" x14ac:dyDescent="0.2">
      <c r="A209" s="363" t="s">
        <v>528</v>
      </c>
      <c r="B209" s="826" t="s">
        <v>658</v>
      </c>
      <c r="C209" s="857"/>
      <c r="D209" s="857"/>
      <c r="E209" s="171">
        <v>0.998</v>
      </c>
      <c r="F209" s="52"/>
      <c r="G209" s="30"/>
      <c r="H209" s="30"/>
      <c r="I209" s="30"/>
      <c r="J209" s="30"/>
      <c r="K209" s="30"/>
      <c r="L209" s="30"/>
    </row>
    <row r="210" spans="1:12" x14ac:dyDescent="0.2">
      <c r="A210" s="772"/>
      <c r="B210" s="785"/>
      <c r="C210" s="785"/>
      <c r="D210" s="785"/>
      <c r="E210" s="785"/>
      <c r="F210" s="30"/>
      <c r="G210" s="785"/>
      <c r="H210" s="785"/>
      <c r="I210" s="30"/>
      <c r="J210" s="30"/>
      <c r="K210" s="30"/>
      <c r="L210" s="30"/>
    </row>
    <row r="211" spans="1:12" ht="15.75" x14ac:dyDescent="0.25">
      <c r="A211" s="772"/>
      <c r="B211" s="22" t="s">
        <v>254</v>
      </c>
      <c r="C211" s="785"/>
      <c r="D211" s="785"/>
      <c r="E211" s="785"/>
      <c r="F211" s="30"/>
      <c r="G211" s="785"/>
      <c r="H211" s="785"/>
      <c r="I211" s="785"/>
      <c r="J211" s="785"/>
      <c r="K211" s="785"/>
      <c r="L211" s="785"/>
    </row>
    <row r="212" spans="1:12" x14ac:dyDescent="0.2">
      <c r="A212" s="784" t="s">
        <v>529</v>
      </c>
      <c r="B212" s="3" t="s">
        <v>255</v>
      </c>
      <c r="C212" s="785"/>
      <c r="D212" s="785"/>
      <c r="E212" s="785"/>
      <c r="F212" s="30"/>
      <c r="G212" s="785"/>
      <c r="H212" s="785"/>
      <c r="I212" s="785"/>
      <c r="J212" s="785"/>
      <c r="K212" s="785"/>
      <c r="L212" s="785"/>
    </row>
    <row r="213" spans="1:12" x14ac:dyDescent="0.2">
      <c r="A213" s="784" t="s">
        <v>529</v>
      </c>
      <c r="B213" s="765"/>
      <c r="C213" s="31" t="s">
        <v>421</v>
      </c>
      <c r="D213" s="31" t="s">
        <v>422</v>
      </c>
      <c r="E213" s="758"/>
      <c r="F213" s="758"/>
      <c r="G213" s="48"/>
      <c r="H213" s="785"/>
      <c r="I213" s="785"/>
      <c r="J213" s="785"/>
      <c r="K213" s="785"/>
      <c r="L213" s="785"/>
    </row>
    <row r="214" spans="1:12" ht="25.5" x14ac:dyDescent="0.2">
      <c r="A214" s="784" t="s">
        <v>529</v>
      </c>
      <c r="B214" s="769" t="s">
        <v>256</v>
      </c>
      <c r="C214" s="31"/>
      <c r="D214" s="383" t="s">
        <v>844</v>
      </c>
      <c r="E214" s="785"/>
      <c r="F214" s="27"/>
      <c r="G214" s="785"/>
      <c r="H214" s="48"/>
      <c r="I214" s="785"/>
      <c r="J214" s="785"/>
      <c r="K214" s="785"/>
      <c r="L214" s="785"/>
    </row>
    <row r="215" spans="1:12" x14ac:dyDescent="0.2">
      <c r="A215" s="784" t="s">
        <v>529</v>
      </c>
      <c r="B215" s="780" t="s">
        <v>257</v>
      </c>
      <c r="C215" s="73"/>
      <c r="D215" s="785"/>
      <c r="E215" s="785"/>
      <c r="F215" s="71"/>
      <c r="G215" s="785"/>
      <c r="H215" s="785"/>
      <c r="I215" s="785"/>
      <c r="J215" s="785"/>
      <c r="K215" s="785"/>
      <c r="L215" s="785"/>
    </row>
    <row r="216" spans="1:12" x14ac:dyDescent="0.2">
      <c r="A216" s="784" t="s">
        <v>529</v>
      </c>
      <c r="B216" s="765"/>
      <c r="C216" s="31" t="s">
        <v>421</v>
      </c>
      <c r="D216" s="31" t="s">
        <v>422</v>
      </c>
      <c r="E216" s="758"/>
      <c r="F216" s="758"/>
      <c r="G216" s="48"/>
      <c r="H216" s="785"/>
      <c r="I216" s="785"/>
      <c r="J216" s="785"/>
      <c r="K216" s="785"/>
      <c r="L216" s="785"/>
    </row>
    <row r="217" spans="1:12" ht="25.5" x14ac:dyDescent="0.2">
      <c r="A217" s="784" t="s">
        <v>529</v>
      </c>
      <c r="B217" s="762" t="s">
        <v>258</v>
      </c>
      <c r="C217" s="383" t="s">
        <v>875</v>
      </c>
      <c r="D217" s="31"/>
      <c r="E217" s="785"/>
      <c r="F217" s="27"/>
      <c r="G217" s="785"/>
      <c r="H217" s="48"/>
      <c r="I217" s="785"/>
      <c r="J217" s="785"/>
      <c r="K217" s="785"/>
      <c r="L217" s="785"/>
    </row>
    <row r="218" spans="1:12" ht="12.75" customHeight="1" x14ac:dyDescent="0.2">
      <c r="A218" s="784"/>
      <c r="B218" s="764"/>
      <c r="C218" s="101"/>
      <c r="D218" s="101"/>
      <c r="E218" s="785"/>
      <c r="F218" s="27"/>
      <c r="G218" s="785"/>
      <c r="H218" s="785"/>
      <c r="I218" s="785"/>
      <c r="J218" s="785"/>
      <c r="K218" s="785"/>
      <c r="L218" s="785"/>
    </row>
    <row r="219" spans="1:12" ht="27" customHeight="1" x14ac:dyDescent="0.2">
      <c r="A219" s="784" t="s">
        <v>529</v>
      </c>
      <c r="B219" s="943" t="s">
        <v>17</v>
      </c>
      <c r="C219" s="853"/>
      <c r="D219" s="853"/>
      <c r="E219" s="785"/>
      <c r="F219" s="27"/>
      <c r="G219" s="785"/>
      <c r="H219" s="785"/>
      <c r="I219" s="785"/>
      <c r="J219" s="785"/>
      <c r="K219" s="785"/>
      <c r="L219" s="785"/>
    </row>
    <row r="220" spans="1:12" x14ac:dyDescent="0.2">
      <c r="A220" s="784" t="s">
        <v>529</v>
      </c>
      <c r="B220" s="775" t="s">
        <v>18</v>
      </c>
      <c r="C220" s="214"/>
      <c r="D220" s="101"/>
      <c r="E220" s="785"/>
      <c r="F220" s="27"/>
      <c r="G220" s="785"/>
      <c r="H220" s="785"/>
      <c r="I220" s="785"/>
      <c r="J220" s="785"/>
      <c r="K220" s="785"/>
      <c r="L220" s="785"/>
    </row>
    <row r="221" spans="1:12" x14ac:dyDescent="0.2">
      <c r="A221" s="784" t="s">
        <v>529</v>
      </c>
      <c r="B221" s="775" t="s">
        <v>19</v>
      </c>
      <c r="C221" s="402" t="s">
        <v>844</v>
      </c>
      <c r="D221" s="101"/>
      <c r="E221" s="785"/>
      <c r="F221" s="27"/>
      <c r="G221" s="785"/>
      <c r="H221" s="785"/>
      <c r="I221" s="785"/>
      <c r="J221" s="785"/>
      <c r="K221" s="785"/>
      <c r="L221" s="785"/>
    </row>
    <row r="222" spans="1:12" x14ac:dyDescent="0.2">
      <c r="A222" s="784" t="s">
        <v>529</v>
      </c>
      <c r="B222" s="775" t="s">
        <v>20</v>
      </c>
      <c r="C222" s="214"/>
      <c r="D222" s="101"/>
      <c r="E222" s="785"/>
      <c r="F222" s="27"/>
      <c r="G222" s="785"/>
      <c r="H222" s="785"/>
      <c r="I222" s="785"/>
      <c r="J222" s="785"/>
      <c r="K222" s="785"/>
      <c r="L222" s="785"/>
    </row>
    <row r="223" spans="1:12" x14ac:dyDescent="0.2">
      <c r="A223" s="772"/>
      <c r="B223" s="764"/>
      <c r="C223" s="101"/>
      <c r="D223" s="101"/>
      <c r="E223" s="785"/>
      <c r="F223" s="27"/>
      <c r="G223" s="785"/>
      <c r="H223" s="785"/>
      <c r="I223" s="785"/>
      <c r="J223" s="785"/>
      <c r="K223" s="785"/>
      <c r="L223" s="785"/>
    </row>
    <row r="224" spans="1:12" x14ac:dyDescent="0.2">
      <c r="A224" s="784" t="s">
        <v>529</v>
      </c>
      <c r="B224" s="765"/>
      <c r="C224" s="31" t="s">
        <v>421</v>
      </c>
      <c r="D224" s="31" t="s">
        <v>422</v>
      </c>
      <c r="E224" s="785"/>
      <c r="F224" s="27"/>
      <c r="G224" s="785"/>
      <c r="H224" s="785"/>
      <c r="I224" s="785"/>
      <c r="J224" s="785"/>
      <c r="K224" s="785"/>
      <c r="L224" s="785"/>
    </row>
    <row r="225" spans="1:12" ht="38.25" x14ac:dyDescent="0.2">
      <c r="A225" s="784" t="s">
        <v>529</v>
      </c>
      <c r="B225" s="775" t="s">
        <v>21</v>
      </c>
      <c r="C225" s="383" t="s">
        <v>875</v>
      </c>
      <c r="D225" s="31"/>
      <c r="E225" s="785"/>
      <c r="F225" s="27"/>
      <c r="G225" s="785"/>
      <c r="H225" s="785"/>
      <c r="I225" s="785"/>
      <c r="J225" s="785"/>
      <c r="K225" s="785"/>
      <c r="L225" s="785"/>
    </row>
    <row r="226" spans="1:12" x14ac:dyDescent="0.2">
      <c r="A226" s="772"/>
      <c r="B226" s="785"/>
      <c r="C226" s="785"/>
      <c r="D226" s="785"/>
      <c r="E226" s="785"/>
      <c r="F226" s="30"/>
      <c r="G226" s="785"/>
      <c r="H226" s="785"/>
      <c r="I226" s="785"/>
      <c r="J226" s="785"/>
      <c r="K226" s="785"/>
      <c r="L226" s="785"/>
    </row>
    <row r="227" spans="1:12" x14ac:dyDescent="0.2">
      <c r="A227" s="784" t="s">
        <v>530</v>
      </c>
      <c r="B227" s="3" t="s">
        <v>259</v>
      </c>
      <c r="C227" s="785"/>
      <c r="D227" s="785"/>
      <c r="E227" s="785"/>
      <c r="F227" s="30"/>
      <c r="G227" s="785"/>
      <c r="H227" s="785"/>
      <c r="I227" s="785"/>
      <c r="J227" s="785"/>
      <c r="K227" s="785"/>
      <c r="L227" s="785"/>
    </row>
    <row r="228" spans="1:12" x14ac:dyDescent="0.2">
      <c r="A228" s="784" t="s">
        <v>530</v>
      </c>
      <c r="B228" s="765"/>
      <c r="C228" s="31" t="s">
        <v>421</v>
      </c>
      <c r="D228" s="31" t="s">
        <v>422</v>
      </c>
      <c r="E228" s="758"/>
      <c r="F228" s="758"/>
      <c r="G228" s="48"/>
      <c r="H228" s="785"/>
      <c r="I228" s="785"/>
      <c r="J228" s="785"/>
      <c r="K228" s="785"/>
      <c r="L228" s="785"/>
    </row>
    <row r="229" spans="1:12" ht="25.5" x14ac:dyDescent="0.2">
      <c r="A229" s="784" t="s">
        <v>530</v>
      </c>
      <c r="B229" s="769" t="s">
        <v>260</v>
      </c>
      <c r="C229" s="780"/>
      <c r="D229" s="403" t="s">
        <v>844</v>
      </c>
      <c r="E229" s="785"/>
      <c r="F229" s="27"/>
      <c r="G229" s="785"/>
      <c r="H229" s="48"/>
      <c r="I229" s="785"/>
      <c r="J229" s="785"/>
      <c r="K229" s="785"/>
      <c r="L229" s="785"/>
    </row>
    <row r="230" spans="1:12" x14ac:dyDescent="0.2">
      <c r="A230" s="784" t="s">
        <v>530</v>
      </c>
      <c r="B230" s="74" t="s">
        <v>659</v>
      </c>
      <c r="C230" s="404" t="s">
        <v>875</v>
      </c>
      <c r="D230" s="785"/>
      <c r="E230" s="785"/>
      <c r="F230" s="30"/>
      <c r="G230" s="785"/>
      <c r="H230" s="785"/>
      <c r="I230" s="785"/>
      <c r="J230" s="785"/>
      <c r="K230" s="785"/>
      <c r="L230" s="785"/>
    </row>
    <row r="231" spans="1:12" x14ac:dyDescent="0.2">
      <c r="A231" s="784" t="s">
        <v>530</v>
      </c>
      <c r="B231" s="74" t="s">
        <v>660</v>
      </c>
      <c r="C231" s="100">
        <v>44927</v>
      </c>
      <c r="D231" s="785"/>
      <c r="E231" s="785"/>
      <c r="F231" s="30"/>
      <c r="G231" s="785"/>
      <c r="H231" s="785"/>
      <c r="I231" s="785"/>
      <c r="J231" s="785"/>
      <c r="K231" s="785"/>
      <c r="L231" s="785"/>
    </row>
    <row r="232" spans="1:12" x14ac:dyDescent="0.2">
      <c r="A232" s="772"/>
      <c r="B232" s="49"/>
      <c r="C232" s="785"/>
      <c r="D232" s="785"/>
      <c r="E232" s="785"/>
      <c r="F232" s="30"/>
      <c r="G232" s="785"/>
      <c r="H232" s="785"/>
      <c r="I232" s="785"/>
      <c r="J232" s="785"/>
      <c r="K232" s="785"/>
      <c r="L232" s="785"/>
    </row>
    <row r="233" spans="1:12" ht="12.75" customHeight="1" x14ac:dyDescent="0.2">
      <c r="A233" s="784" t="s">
        <v>531</v>
      </c>
      <c r="B233" s="944"/>
      <c r="C233" s="872"/>
      <c r="D233" s="873"/>
      <c r="E233" s="31" t="s">
        <v>421</v>
      </c>
      <c r="F233" s="31" t="s">
        <v>422</v>
      </c>
      <c r="G233" s="48"/>
      <c r="H233" s="785"/>
      <c r="I233" s="785"/>
      <c r="J233" s="785"/>
      <c r="K233" s="785"/>
      <c r="L233" s="785"/>
    </row>
    <row r="234" spans="1:12" ht="28.5" customHeight="1" x14ac:dyDescent="0.2">
      <c r="A234" s="784" t="s">
        <v>531</v>
      </c>
      <c r="B234" s="945" t="s">
        <v>22</v>
      </c>
      <c r="C234" s="946"/>
      <c r="D234" s="947"/>
      <c r="E234" s="383" t="s">
        <v>844</v>
      </c>
      <c r="F234" s="31"/>
      <c r="G234" s="785"/>
      <c r="H234" s="48"/>
      <c r="I234" s="785"/>
      <c r="J234" s="785"/>
      <c r="K234" s="785"/>
      <c r="L234" s="785"/>
    </row>
    <row r="235" spans="1:12" x14ac:dyDescent="0.2">
      <c r="A235" s="772"/>
      <c r="B235" s="785"/>
      <c r="C235" s="785"/>
      <c r="D235" s="785"/>
      <c r="E235" s="785"/>
      <c r="F235" s="30"/>
      <c r="G235" s="785"/>
      <c r="H235" s="785"/>
      <c r="I235" s="785"/>
      <c r="J235" s="785"/>
      <c r="K235" s="785"/>
      <c r="L235" s="785"/>
    </row>
    <row r="236" spans="1:12" x14ac:dyDescent="0.2">
      <c r="A236" s="784" t="s">
        <v>532</v>
      </c>
      <c r="B236" s="50" t="s">
        <v>661</v>
      </c>
      <c r="C236" s="785"/>
      <c r="D236" s="785"/>
      <c r="E236" s="785"/>
      <c r="F236" s="30"/>
      <c r="G236" s="785"/>
      <c r="H236" s="785"/>
      <c r="I236" s="785"/>
      <c r="J236" s="785"/>
      <c r="K236" s="785"/>
      <c r="L236" s="785"/>
    </row>
    <row r="237" spans="1:12" ht="25.5" x14ac:dyDescent="0.2">
      <c r="A237" s="784" t="s">
        <v>532</v>
      </c>
      <c r="B237" s="769" t="s">
        <v>662</v>
      </c>
      <c r="C237" s="513">
        <v>45170</v>
      </c>
      <c r="D237" s="42"/>
      <c r="E237" s="30"/>
      <c r="F237" s="30"/>
      <c r="G237" s="785"/>
      <c r="H237" s="785"/>
      <c r="I237" s="785"/>
      <c r="J237" s="785"/>
      <c r="K237" s="785"/>
      <c r="L237" s="785"/>
    </row>
    <row r="238" spans="1:12" x14ac:dyDescent="0.2">
      <c r="A238" s="784" t="s">
        <v>532</v>
      </c>
      <c r="B238" s="74" t="s">
        <v>663</v>
      </c>
      <c r="C238" s="780"/>
      <c r="D238" s="42"/>
      <c r="E238" s="30"/>
      <c r="F238" s="30"/>
      <c r="G238" s="785"/>
      <c r="H238" s="785"/>
      <c r="I238" s="785"/>
      <c r="J238" s="785"/>
      <c r="K238" s="785"/>
      <c r="L238" s="785"/>
    </row>
    <row r="239" spans="1:12" x14ac:dyDescent="0.2">
      <c r="A239" s="784" t="s">
        <v>532</v>
      </c>
      <c r="B239" s="75" t="s">
        <v>664</v>
      </c>
      <c r="C239" s="76"/>
      <c r="D239" s="42"/>
      <c r="E239" s="30"/>
      <c r="F239" s="30"/>
      <c r="G239" s="785"/>
      <c r="H239" s="785"/>
      <c r="I239" s="785"/>
      <c r="J239" s="785"/>
      <c r="K239" s="785"/>
      <c r="L239" s="785"/>
    </row>
    <row r="240" spans="1:12" x14ac:dyDescent="0.2">
      <c r="A240" s="784"/>
      <c r="B240" s="77"/>
      <c r="C240" s="61"/>
      <c r="D240" s="42"/>
      <c r="E240" s="30"/>
      <c r="F240" s="30"/>
      <c r="G240" s="785"/>
      <c r="H240" s="785"/>
      <c r="I240" s="785"/>
      <c r="J240" s="785"/>
      <c r="K240" s="785"/>
      <c r="L240" s="785"/>
    </row>
    <row r="241" spans="1:12" x14ac:dyDescent="0.2">
      <c r="A241" s="772"/>
      <c r="B241" s="30"/>
      <c r="C241" s="30"/>
      <c r="D241" s="30"/>
      <c r="E241" s="30"/>
      <c r="F241" s="30"/>
      <c r="G241" s="785"/>
      <c r="H241" s="785"/>
      <c r="I241" s="785"/>
      <c r="J241" s="785"/>
      <c r="K241" s="785"/>
      <c r="L241" s="785"/>
    </row>
    <row r="242" spans="1:12" x14ac:dyDescent="0.2">
      <c r="A242" s="784" t="s">
        <v>533</v>
      </c>
      <c r="B242" s="3" t="s">
        <v>583</v>
      </c>
      <c r="C242" s="785"/>
      <c r="D242" s="785"/>
      <c r="E242" s="785"/>
      <c r="F242" s="30"/>
      <c r="G242" s="785"/>
      <c r="H242" s="785"/>
      <c r="I242" s="785"/>
      <c r="J242" s="785"/>
      <c r="K242" s="785"/>
      <c r="L242" s="785"/>
    </row>
    <row r="243" spans="1:12" x14ac:dyDescent="0.2">
      <c r="A243" s="784" t="s">
        <v>533</v>
      </c>
      <c r="B243" s="755" t="s">
        <v>308</v>
      </c>
      <c r="C243" s="100"/>
      <c r="D243" s="785"/>
      <c r="E243" s="785"/>
      <c r="F243" s="30"/>
      <c r="G243" s="785"/>
      <c r="H243" s="785"/>
      <c r="I243" s="785"/>
      <c r="J243" s="785"/>
      <c r="K243" s="785"/>
      <c r="L243" s="785"/>
    </row>
    <row r="244" spans="1:12" x14ac:dyDescent="0.2">
      <c r="A244" s="784" t="s">
        <v>533</v>
      </c>
      <c r="B244" s="755" t="s">
        <v>309</v>
      </c>
      <c r="C244" s="408" t="s">
        <v>844</v>
      </c>
      <c r="D244" s="785"/>
      <c r="E244" s="785"/>
      <c r="F244" s="30"/>
      <c r="G244" s="785"/>
      <c r="H244" s="785"/>
      <c r="I244" s="785"/>
      <c r="J244" s="785"/>
      <c r="K244" s="785"/>
      <c r="L244" s="785"/>
    </row>
    <row r="245" spans="1:12" ht="38.25" x14ac:dyDescent="0.2">
      <c r="A245" s="784" t="s">
        <v>533</v>
      </c>
      <c r="B245" s="755" t="s">
        <v>310</v>
      </c>
      <c r="C245" s="99"/>
      <c r="D245" s="785"/>
      <c r="E245" s="785"/>
      <c r="F245" s="30"/>
      <c r="G245" s="785"/>
      <c r="H245" s="785"/>
      <c r="I245" s="785"/>
      <c r="J245" s="785"/>
      <c r="K245" s="785"/>
      <c r="L245" s="785"/>
    </row>
    <row r="246" spans="1:12" x14ac:dyDescent="0.2">
      <c r="A246" s="784" t="s">
        <v>533</v>
      </c>
      <c r="B246" s="75" t="s">
        <v>664</v>
      </c>
      <c r="C246" s="76"/>
      <c r="D246" s="785"/>
      <c r="E246" s="785"/>
      <c r="F246" s="30"/>
      <c r="G246" s="785"/>
      <c r="H246" s="785"/>
      <c r="I246" s="785"/>
      <c r="J246" s="785"/>
      <c r="K246" s="785"/>
      <c r="L246" s="785"/>
    </row>
    <row r="247" spans="1:12" x14ac:dyDescent="0.2">
      <c r="A247" s="784"/>
      <c r="B247" s="216"/>
      <c r="C247" s="217"/>
      <c r="D247" s="785"/>
      <c r="E247" s="785"/>
      <c r="F247" s="30"/>
      <c r="G247" s="785"/>
      <c r="H247" s="785"/>
      <c r="I247" s="785"/>
      <c r="J247" s="785"/>
      <c r="K247" s="785"/>
      <c r="L247" s="785"/>
    </row>
    <row r="248" spans="1:12" x14ac:dyDescent="0.2">
      <c r="A248" s="784" t="s">
        <v>533</v>
      </c>
      <c r="B248" s="950" t="s">
        <v>385</v>
      </c>
      <c r="C248" s="951"/>
      <c r="D248" s="404" t="s">
        <v>875</v>
      </c>
      <c r="E248" s="785"/>
      <c r="F248" s="30"/>
      <c r="G248" s="785"/>
      <c r="H248" s="785"/>
      <c r="I248" s="785"/>
      <c r="J248" s="785"/>
      <c r="K248" s="785"/>
      <c r="L248" s="785"/>
    </row>
    <row r="249" spans="1:12" x14ac:dyDescent="0.2">
      <c r="A249" s="784" t="s">
        <v>533</v>
      </c>
      <c r="B249" s="950" t="s">
        <v>23</v>
      </c>
      <c r="C249" s="951"/>
      <c r="D249" s="404" t="s">
        <v>886</v>
      </c>
      <c r="E249" s="785"/>
      <c r="F249" s="30"/>
      <c r="G249" s="785"/>
      <c r="H249" s="785"/>
      <c r="I249" s="785"/>
      <c r="J249" s="785"/>
      <c r="K249" s="785"/>
      <c r="L249" s="785"/>
    </row>
    <row r="250" spans="1:12" x14ac:dyDescent="0.2">
      <c r="A250" s="784" t="s">
        <v>533</v>
      </c>
      <c r="B250" s="950" t="s">
        <v>24</v>
      </c>
      <c r="C250" s="951"/>
      <c r="D250" s="785"/>
      <c r="E250" s="785"/>
      <c r="F250" s="30"/>
      <c r="G250" s="785"/>
      <c r="H250" s="785"/>
      <c r="I250" s="785"/>
      <c r="J250" s="785"/>
      <c r="K250" s="785"/>
      <c r="L250" s="785"/>
    </row>
    <row r="251" spans="1:12" x14ac:dyDescent="0.2">
      <c r="A251" s="784" t="s">
        <v>533</v>
      </c>
      <c r="B251" s="247" t="s">
        <v>25</v>
      </c>
      <c r="C251" s="404" t="s">
        <v>887</v>
      </c>
      <c r="D251" s="785"/>
      <c r="E251" s="785"/>
      <c r="F251" s="30"/>
      <c r="G251" s="785"/>
      <c r="H251" s="785"/>
      <c r="I251" s="785"/>
      <c r="J251" s="785"/>
      <c r="K251" s="785"/>
      <c r="L251" s="785"/>
    </row>
    <row r="252" spans="1:12" x14ac:dyDescent="0.2">
      <c r="A252" s="784" t="s">
        <v>533</v>
      </c>
      <c r="B252" s="247" t="s">
        <v>26</v>
      </c>
      <c r="C252" s="100"/>
      <c r="D252" s="785"/>
      <c r="E252" s="785"/>
      <c r="F252" s="30"/>
      <c r="G252" s="785"/>
      <c r="H252" s="785"/>
      <c r="I252" s="785"/>
      <c r="J252" s="785"/>
      <c r="K252" s="785"/>
      <c r="L252" s="785"/>
    </row>
    <row r="253" spans="1:12" x14ac:dyDescent="0.2">
      <c r="A253" s="784" t="s">
        <v>533</v>
      </c>
      <c r="B253" s="248" t="s">
        <v>27</v>
      </c>
      <c r="C253" s="100"/>
      <c r="D253" s="30"/>
      <c r="E253" s="30"/>
      <c r="F253" s="30"/>
      <c r="G253" s="785"/>
      <c r="H253" s="785"/>
      <c r="I253" s="785"/>
      <c r="J253" s="785"/>
      <c r="K253" s="785"/>
      <c r="L253" s="785"/>
    </row>
    <row r="254" spans="1:12" x14ac:dyDescent="0.2">
      <c r="A254" s="772"/>
      <c r="B254" s="785"/>
      <c r="C254" s="785"/>
      <c r="D254" s="785"/>
      <c r="E254" s="785"/>
      <c r="F254" s="30"/>
      <c r="G254" s="785"/>
      <c r="H254" s="785"/>
      <c r="I254" s="785"/>
      <c r="J254" s="785"/>
      <c r="K254" s="785"/>
      <c r="L254" s="785"/>
    </row>
    <row r="255" spans="1:12" x14ac:dyDescent="0.2">
      <c r="A255" s="784" t="s">
        <v>534</v>
      </c>
      <c r="B255" s="3" t="s">
        <v>261</v>
      </c>
      <c r="C255" s="785"/>
      <c r="D255" s="785"/>
      <c r="E255" s="785"/>
      <c r="F255" s="30"/>
      <c r="G255" s="785"/>
      <c r="H255" s="785"/>
      <c r="I255" s="785"/>
      <c r="J255" s="785"/>
      <c r="K255" s="785"/>
      <c r="L255" s="785"/>
    </row>
    <row r="256" spans="1:12" ht="29.25" customHeight="1" x14ac:dyDescent="0.2">
      <c r="A256" s="784" t="s">
        <v>534</v>
      </c>
      <c r="B256" s="944"/>
      <c r="C256" s="872"/>
      <c r="D256" s="873"/>
      <c r="E256" s="31" t="s">
        <v>421</v>
      </c>
      <c r="F256" s="31" t="s">
        <v>422</v>
      </c>
      <c r="G256" s="785"/>
      <c r="H256" s="785"/>
      <c r="I256" s="785"/>
      <c r="J256" s="785"/>
      <c r="K256" s="785"/>
      <c r="L256" s="785"/>
    </row>
    <row r="257" spans="1:12" x14ac:dyDescent="0.2">
      <c r="A257" s="784" t="s">
        <v>534</v>
      </c>
      <c r="B257" s="881" t="s">
        <v>262</v>
      </c>
      <c r="C257" s="882"/>
      <c r="D257" s="883"/>
      <c r="E257" s="383" t="s">
        <v>844</v>
      </c>
      <c r="F257" s="31"/>
      <c r="G257" s="785"/>
      <c r="H257" s="785"/>
      <c r="I257" s="785"/>
      <c r="J257" s="785"/>
      <c r="K257" s="785"/>
      <c r="L257" s="785"/>
    </row>
    <row r="258" spans="1:12" x14ac:dyDescent="0.2">
      <c r="A258" s="784" t="s">
        <v>534</v>
      </c>
      <c r="B258" s="938" t="s">
        <v>263</v>
      </c>
      <c r="C258" s="938"/>
      <c r="D258" s="774"/>
      <c r="E258" s="430" t="s">
        <v>888</v>
      </c>
      <c r="F258" s="27"/>
      <c r="G258" s="785"/>
      <c r="H258" s="785"/>
      <c r="I258" s="785"/>
      <c r="J258" s="785"/>
      <c r="K258" s="785"/>
      <c r="L258" s="785"/>
    </row>
    <row r="259" spans="1:12" x14ac:dyDescent="0.2">
      <c r="A259" s="772"/>
      <c r="B259" s="785"/>
      <c r="C259" s="785"/>
      <c r="D259" s="785"/>
      <c r="E259" s="785"/>
      <c r="F259" s="30"/>
      <c r="G259" s="785"/>
      <c r="H259" s="785"/>
      <c r="I259" s="785"/>
      <c r="J259" s="785"/>
      <c r="K259" s="785"/>
      <c r="L259" s="785"/>
    </row>
    <row r="260" spans="1:12" x14ac:dyDescent="0.2">
      <c r="A260" s="784" t="s">
        <v>535</v>
      </c>
      <c r="B260" s="3" t="s">
        <v>264</v>
      </c>
      <c r="C260" s="785"/>
      <c r="D260" s="785"/>
      <c r="E260" s="785"/>
      <c r="F260" s="30"/>
      <c r="G260" s="785"/>
      <c r="H260" s="785"/>
      <c r="I260" s="785"/>
      <c r="J260" s="785"/>
      <c r="K260" s="785"/>
      <c r="L260" s="785"/>
    </row>
    <row r="261" spans="1:12" ht="45.75" customHeight="1" x14ac:dyDescent="0.2">
      <c r="A261" s="784" t="s">
        <v>535</v>
      </c>
      <c r="B261" s="944"/>
      <c r="C261" s="872"/>
      <c r="D261" s="873"/>
      <c r="E261" s="31" t="s">
        <v>421</v>
      </c>
      <c r="F261" s="31" t="s">
        <v>422</v>
      </c>
      <c r="G261" s="785"/>
      <c r="H261" s="785"/>
      <c r="I261" s="785"/>
      <c r="J261" s="785"/>
      <c r="K261" s="785"/>
      <c r="L261" s="785"/>
    </row>
    <row r="262" spans="1:12" ht="40.5" customHeight="1" x14ac:dyDescent="0.2">
      <c r="A262" s="784" t="s">
        <v>535</v>
      </c>
      <c r="B262" s="881" t="s">
        <v>695</v>
      </c>
      <c r="C262" s="882"/>
      <c r="D262" s="883"/>
      <c r="E262" s="383" t="s">
        <v>844</v>
      </c>
      <c r="F262" s="31"/>
      <c r="G262" s="785"/>
      <c r="H262" s="785"/>
      <c r="I262" s="785"/>
      <c r="J262" s="785"/>
      <c r="K262" s="785"/>
      <c r="L262" s="785"/>
    </row>
    <row r="263" spans="1:12" x14ac:dyDescent="0.2">
      <c r="A263" s="772"/>
      <c r="B263" s="785"/>
      <c r="C263" s="785"/>
      <c r="D263" s="785"/>
      <c r="E263" s="785"/>
      <c r="F263" s="30"/>
      <c r="G263" s="785"/>
      <c r="H263" s="785"/>
      <c r="I263" s="785"/>
      <c r="J263" s="785"/>
      <c r="K263" s="785"/>
      <c r="L263" s="785"/>
    </row>
    <row r="264" spans="1:12" x14ac:dyDescent="0.2">
      <c r="A264" s="784" t="s">
        <v>536</v>
      </c>
      <c r="B264" s="259" t="s">
        <v>584</v>
      </c>
      <c r="C264" s="948" t="s">
        <v>382</v>
      </c>
      <c r="D264" s="926"/>
      <c r="E264" s="235" t="s">
        <v>502</v>
      </c>
      <c r="F264" s="30"/>
      <c r="G264" s="785"/>
      <c r="H264" s="785"/>
      <c r="I264" s="785"/>
      <c r="J264" s="785"/>
      <c r="K264" s="785"/>
      <c r="L264" s="785"/>
    </row>
    <row r="265" spans="1:12" x14ac:dyDescent="0.2">
      <c r="A265" s="772"/>
      <c r="B265" s="785"/>
      <c r="C265" s="785"/>
      <c r="D265" s="785"/>
      <c r="E265" s="785"/>
      <c r="F265" s="30"/>
      <c r="G265" s="785"/>
      <c r="H265" s="785"/>
      <c r="I265" s="785"/>
      <c r="J265" s="785"/>
      <c r="K265" s="785"/>
      <c r="L265" s="785"/>
    </row>
    <row r="266" spans="1:12" ht="15.75" x14ac:dyDescent="0.25">
      <c r="A266" s="772"/>
      <c r="B266" s="22" t="s">
        <v>265</v>
      </c>
      <c r="C266" s="785"/>
      <c r="D266" s="785"/>
      <c r="E266" s="785"/>
      <c r="F266" s="30"/>
      <c r="G266" s="785"/>
      <c r="H266" s="785"/>
      <c r="I266" s="785"/>
      <c r="J266" s="785"/>
      <c r="K266" s="785"/>
      <c r="L266" s="785"/>
    </row>
    <row r="267" spans="1:12" x14ac:dyDescent="0.2">
      <c r="A267" s="784" t="s">
        <v>537</v>
      </c>
      <c r="B267" s="3" t="s">
        <v>425</v>
      </c>
      <c r="C267" s="785"/>
      <c r="D267" s="785"/>
      <c r="E267" s="785"/>
      <c r="F267" s="30"/>
      <c r="G267" s="785"/>
      <c r="H267" s="785"/>
      <c r="I267" s="785"/>
      <c r="J267" s="785"/>
      <c r="K267" s="785"/>
      <c r="L267" s="785"/>
    </row>
    <row r="268" spans="1:12" ht="65.25" customHeight="1" x14ac:dyDescent="0.2">
      <c r="A268" s="784" t="s">
        <v>537</v>
      </c>
      <c r="B268" s="944"/>
      <c r="C268" s="872"/>
      <c r="D268" s="873"/>
      <c r="E268" s="31" t="s">
        <v>421</v>
      </c>
      <c r="F268" s="31" t="s">
        <v>422</v>
      </c>
      <c r="G268" s="785"/>
      <c r="H268" s="785"/>
      <c r="I268" s="785"/>
      <c r="J268" s="785"/>
      <c r="K268" s="785"/>
      <c r="L268" s="785"/>
    </row>
    <row r="269" spans="1:12" ht="12.75" customHeight="1" x14ac:dyDescent="0.2">
      <c r="A269" s="784" t="s">
        <v>537</v>
      </c>
      <c r="B269" s="881" t="s">
        <v>426</v>
      </c>
      <c r="C269" s="882"/>
      <c r="D269" s="883"/>
      <c r="E269" s="31"/>
      <c r="F269" s="383" t="s">
        <v>844</v>
      </c>
      <c r="G269" s="785"/>
      <c r="H269" s="785"/>
      <c r="I269" s="785"/>
      <c r="J269" s="785"/>
      <c r="K269" s="785"/>
      <c r="L269" s="785"/>
    </row>
    <row r="270" spans="1:12" ht="12.75" customHeight="1" x14ac:dyDescent="0.2">
      <c r="A270" s="784" t="s">
        <v>537</v>
      </c>
      <c r="B270" s="981" t="s">
        <v>427</v>
      </c>
      <c r="C270" s="981"/>
      <c r="D270" s="919"/>
      <c r="E270" s="101"/>
      <c r="F270" s="101"/>
      <c r="G270" s="785"/>
      <c r="H270" s="785"/>
      <c r="I270" s="785"/>
      <c r="J270" s="785"/>
      <c r="K270" s="785"/>
      <c r="L270" s="785"/>
    </row>
    <row r="271" spans="1:12" ht="12.75" customHeight="1" x14ac:dyDescent="0.2">
      <c r="A271" s="784" t="s">
        <v>537</v>
      </c>
      <c r="B271" s="924" t="s">
        <v>428</v>
      </c>
      <c r="C271" s="924"/>
      <c r="D271" s="924"/>
      <c r="E271" s="404" t="s">
        <v>875</v>
      </c>
      <c r="F271" s="101"/>
      <c r="G271" s="785"/>
      <c r="H271" s="785"/>
      <c r="I271" s="785"/>
      <c r="J271" s="785"/>
      <c r="K271" s="785"/>
      <c r="L271" s="785"/>
    </row>
    <row r="272" spans="1:12" ht="12.75" customHeight="1" x14ac:dyDescent="0.2">
      <c r="A272" s="784" t="s">
        <v>537</v>
      </c>
      <c r="B272" s="924" t="s">
        <v>429</v>
      </c>
      <c r="C272" s="924"/>
      <c r="D272" s="924"/>
      <c r="E272" s="404" t="s">
        <v>875</v>
      </c>
      <c r="F272" s="101"/>
      <c r="G272" s="785"/>
      <c r="H272" s="785"/>
      <c r="I272" s="785"/>
      <c r="J272" s="785"/>
      <c r="K272" s="785"/>
      <c r="L272" s="785"/>
    </row>
    <row r="273" spans="1:12" ht="12.75" customHeight="1" x14ac:dyDescent="0.2">
      <c r="A273" s="784" t="s">
        <v>537</v>
      </c>
      <c r="B273" s="924" t="s">
        <v>430</v>
      </c>
      <c r="C273" s="924"/>
      <c r="D273" s="924"/>
      <c r="E273" s="404" t="s">
        <v>875</v>
      </c>
      <c r="F273" s="101"/>
      <c r="G273" s="785"/>
      <c r="H273" s="785"/>
      <c r="I273" s="785"/>
      <c r="J273" s="785"/>
      <c r="K273" s="785"/>
      <c r="L273" s="785"/>
    </row>
    <row r="274" spans="1:12" ht="12.75" customHeight="1" x14ac:dyDescent="0.2">
      <c r="A274" s="784" t="s">
        <v>537</v>
      </c>
      <c r="B274" s="924" t="s">
        <v>431</v>
      </c>
      <c r="C274" s="924"/>
      <c r="D274" s="924"/>
      <c r="E274" s="404" t="s">
        <v>875</v>
      </c>
      <c r="F274" s="101"/>
      <c r="G274" s="785"/>
      <c r="H274" s="785"/>
      <c r="I274" s="785"/>
      <c r="J274" s="785"/>
      <c r="K274" s="785"/>
      <c r="L274" s="785"/>
    </row>
    <row r="275" spans="1:12" ht="12.75" customHeight="1" x14ac:dyDescent="0.2">
      <c r="A275" s="784" t="s">
        <v>537</v>
      </c>
      <c r="B275" s="957" t="s">
        <v>1227</v>
      </c>
      <c r="C275" s="957"/>
      <c r="D275" s="957"/>
      <c r="E275" s="101"/>
      <c r="F275" s="101"/>
      <c r="G275" s="785"/>
      <c r="H275" s="785"/>
      <c r="I275" s="785"/>
      <c r="J275" s="785"/>
      <c r="K275" s="785"/>
      <c r="L275" s="785"/>
    </row>
    <row r="276" spans="1:12" ht="12.75" customHeight="1" x14ac:dyDescent="0.2">
      <c r="A276" s="784" t="s">
        <v>537</v>
      </c>
      <c r="B276" s="924" t="s">
        <v>432</v>
      </c>
      <c r="C276" s="924"/>
      <c r="D276" s="924"/>
      <c r="E276" s="514" t="s">
        <v>875</v>
      </c>
      <c r="F276" s="101"/>
      <c r="G276" s="785"/>
      <c r="H276" s="785"/>
      <c r="I276" s="785"/>
      <c r="J276" s="785"/>
      <c r="K276" s="785"/>
      <c r="L276" s="785"/>
    </row>
    <row r="277" spans="1:12" ht="12.75" customHeight="1" x14ac:dyDescent="0.2">
      <c r="A277" s="784" t="s">
        <v>537</v>
      </c>
      <c r="B277" s="1074" t="s">
        <v>433</v>
      </c>
      <c r="C277" s="1074"/>
      <c r="D277" s="1074"/>
      <c r="E277" s="515" t="s">
        <v>875</v>
      </c>
      <c r="F277" s="101"/>
      <c r="G277" s="785"/>
      <c r="H277" s="785"/>
      <c r="I277" s="785"/>
      <c r="J277" s="785"/>
      <c r="K277" s="785"/>
      <c r="L277" s="785"/>
    </row>
    <row r="278" spans="1:12" x14ac:dyDescent="0.2">
      <c r="A278" s="784" t="s">
        <v>537</v>
      </c>
      <c r="B278" s="980" t="s">
        <v>434</v>
      </c>
      <c r="C278" s="981"/>
      <c r="D278" s="981"/>
      <c r="E278" s="953"/>
      <c r="F278" s="954"/>
      <c r="G278" s="785"/>
      <c r="H278" s="785"/>
      <c r="I278" s="785"/>
      <c r="J278" s="785"/>
      <c r="K278" s="785"/>
      <c r="L278" s="785"/>
    </row>
    <row r="279" spans="1:12" x14ac:dyDescent="0.2">
      <c r="A279" s="784"/>
      <c r="B279" s="955"/>
      <c r="C279" s="885"/>
      <c r="D279" s="885"/>
      <c r="E279" s="885"/>
      <c r="F279" s="956"/>
      <c r="G279" s="785"/>
      <c r="H279" s="785"/>
      <c r="I279" s="785"/>
      <c r="J279" s="785"/>
      <c r="K279" s="785"/>
      <c r="L279" s="785"/>
    </row>
    <row r="280" spans="1:12" x14ac:dyDescent="0.2">
      <c r="A280" s="772"/>
      <c r="B280" s="785"/>
      <c r="C280" s="785"/>
      <c r="D280" s="785"/>
      <c r="E280" s="785"/>
      <c r="F280" s="30"/>
      <c r="G280" s="785"/>
      <c r="H280" s="785"/>
      <c r="I280" s="785"/>
      <c r="J280" s="785"/>
      <c r="K280" s="785"/>
      <c r="L280" s="785"/>
    </row>
    <row r="281" spans="1:12" x14ac:dyDescent="0.2">
      <c r="A281" s="784" t="s">
        <v>538</v>
      </c>
      <c r="B281" s="3" t="s">
        <v>266</v>
      </c>
      <c r="C281" s="785"/>
      <c r="D281" s="785"/>
      <c r="E281" s="785"/>
      <c r="F281" s="30"/>
      <c r="G281" s="785"/>
      <c r="H281" s="785"/>
      <c r="I281" s="785"/>
      <c r="J281" s="785"/>
      <c r="K281" s="785"/>
      <c r="L281" s="785"/>
    </row>
    <row r="282" spans="1:12" ht="63" customHeight="1" x14ac:dyDescent="0.2">
      <c r="A282" s="784" t="s">
        <v>538</v>
      </c>
      <c r="B282" s="944"/>
      <c r="C282" s="872"/>
      <c r="D282" s="873"/>
      <c r="E282" s="31" t="s">
        <v>421</v>
      </c>
      <c r="F282" s="31" t="s">
        <v>422</v>
      </c>
      <c r="G282" s="785"/>
      <c r="H282" s="785"/>
      <c r="I282" s="785"/>
      <c r="J282" s="785"/>
      <c r="K282" s="785"/>
      <c r="L282" s="785"/>
    </row>
    <row r="283" spans="1:12" ht="12.75" customHeight="1" x14ac:dyDescent="0.2">
      <c r="A283" s="784" t="s">
        <v>538</v>
      </c>
      <c r="B283" s="881" t="s">
        <v>28</v>
      </c>
      <c r="C283" s="882"/>
      <c r="D283" s="883"/>
      <c r="E283" s="31"/>
      <c r="F283" s="383" t="s">
        <v>844</v>
      </c>
      <c r="G283" s="785"/>
      <c r="H283" s="785"/>
      <c r="I283" s="785"/>
      <c r="J283" s="785"/>
      <c r="K283" s="785"/>
      <c r="L283" s="785"/>
    </row>
    <row r="284" spans="1:12" x14ac:dyDescent="0.2">
      <c r="A284" s="784" t="s">
        <v>538</v>
      </c>
      <c r="B284" s="981" t="s">
        <v>427</v>
      </c>
      <c r="C284" s="981"/>
      <c r="D284" s="919"/>
      <c r="E284" s="101"/>
      <c r="F284" s="785"/>
      <c r="G284" s="785"/>
      <c r="H284" s="785"/>
      <c r="I284" s="785"/>
      <c r="J284" s="785"/>
      <c r="K284" s="785"/>
      <c r="L284" s="785"/>
    </row>
    <row r="285" spans="1:12" x14ac:dyDescent="0.2">
      <c r="A285" s="784" t="s">
        <v>538</v>
      </c>
      <c r="B285" s="924" t="s">
        <v>435</v>
      </c>
      <c r="C285" s="924"/>
      <c r="D285" s="924"/>
      <c r="E285" s="404" t="s">
        <v>875</v>
      </c>
      <c r="F285" s="785"/>
      <c r="G285" s="785"/>
      <c r="H285" s="785"/>
      <c r="I285" s="785"/>
      <c r="J285" s="785"/>
      <c r="K285" s="785"/>
      <c r="L285" s="785"/>
    </row>
    <row r="286" spans="1:12" x14ac:dyDescent="0.2">
      <c r="A286" s="784" t="s">
        <v>538</v>
      </c>
      <c r="B286" s="924" t="s">
        <v>436</v>
      </c>
      <c r="C286" s="924"/>
      <c r="D286" s="924"/>
      <c r="E286" s="404" t="s">
        <v>875</v>
      </c>
      <c r="F286" s="785"/>
      <c r="G286" s="785"/>
      <c r="H286" s="785"/>
      <c r="I286" s="785"/>
      <c r="J286" s="785"/>
      <c r="K286" s="785"/>
      <c r="L286" s="785"/>
    </row>
    <row r="287" spans="1:12" x14ac:dyDescent="0.2">
      <c r="A287" s="772"/>
      <c r="B287" s="785"/>
      <c r="C287" s="785"/>
      <c r="D287" s="785"/>
      <c r="E287" s="785"/>
      <c r="F287" s="30"/>
      <c r="G287" s="785"/>
      <c r="H287" s="785"/>
      <c r="I287" s="785"/>
      <c r="J287" s="785"/>
      <c r="K287" s="785"/>
      <c r="L287" s="785"/>
    </row>
    <row r="288" spans="1:12" x14ac:dyDescent="0.2">
      <c r="A288" s="784" t="s">
        <v>538</v>
      </c>
      <c r="B288" s="853" t="s">
        <v>29</v>
      </c>
      <c r="C288" s="853"/>
      <c r="D288" s="853"/>
      <c r="E288" s="853"/>
      <c r="F288" s="853"/>
      <c r="G288" s="853"/>
      <c r="H288" s="785"/>
      <c r="I288" s="785"/>
      <c r="J288" s="785"/>
      <c r="K288" s="785"/>
      <c r="L288" s="785"/>
    </row>
    <row r="289" spans="1:12" x14ac:dyDescent="0.2">
      <c r="A289" s="784" t="s">
        <v>538</v>
      </c>
      <c r="B289" s="249" t="s">
        <v>421</v>
      </c>
      <c r="C289" s="249" t="s">
        <v>422</v>
      </c>
      <c r="D289" s="785"/>
      <c r="E289" s="785"/>
      <c r="F289" s="30"/>
      <c r="G289" s="785"/>
      <c r="H289" s="785"/>
      <c r="I289" s="785"/>
      <c r="J289" s="785"/>
      <c r="K289" s="785"/>
      <c r="L289" s="785"/>
    </row>
    <row r="290" spans="1:12" x14ac:dyDescent="0.2">
      <c r="A290" s="784" t="s">
        <v>538</v>
      </c>
      <c r="B290" s="249"/>
      <c r="C290" s="516" t="s">
        <v>844</v>
      </c>
      <c r="D290" s="785"/>
      <c r="E290" s="785"/>
      <c r="F290" s="785"/>
      <c r="G290" s="785"/>
      <c r="H290" s="785"/>
      <c r="I290" s="785"/>
      <c r="J290" s="785"/>
      <c r="K290" s="785"/>
      <c r="L290" s="785"/>
    </row>
    <row r="291" spans="1:12" ht="12.75" customHeight="1" x14ac:dyDescent="0.2"/>
    <row r="292" spans="1:12" ht="12.75" customHeight="1" x14ac:dyDescent="0.2"/>
  </sheetData>
  <sheetProtection sheet="1" objects="1" scenarios="1"/>
  <mergeCells count="111">
    <mergeCell ref="B273:D273"/>
    <mergeCell ref="B274:D274"/>
    <mergeCell ref="B275:D275"/>
    <mergeCell ref="B205:C205"/>
    <mergeCell ref="B208:D208"/>
    <mergeCell ref="B233:D233"/>
    <mergeCell ref="B199:C199"/>
    <mergeCell ref="B200:C200"/>
    <mergeCell ref="B201:C201"/>
    <mergeCell ref="B202:C202"/>
    <mergeCell ref="B203:C203"/>
    <mergeCell ref="B204:C204"/>
    <mergeCell ref="B206:C206"/>
    <mergeCell ref="B209:D209"/>
    <mergeCell ref="B219:D219"/>
    <mergeCell ref="B191:D191"/>
    <mergeCell ref="B192:D192"/>
    <mergeCell ref="B197:C197"/>
    <mergeCell ref="B198:C198"/>
    <mergeCell ref="D158:E158"/>
    <mergeCell ref="B189:D189"/>
    <mergeCell ref="B190:D190"/>
    <mergeCell ref="B171:F171"/>
    <mergeCell ref="B188:F188"/>
    <mergeCell ref="B193:D193"/>
    <mergeCell ref="B194:E194"/>
    <mergeCell ref="B196:F196"/>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09:D109"/>
    <mergeCell ref="B114:G114"/>
    <mergeCell ref="B115:G115"/>
    <mergeCell ref="B116:G116"/>
    <mergeCell ref="B117:D117"/>
    <mergeCell ref="B118:D118"/>
    <mergeCell ref="B96:D96"/>
    <mergeCell ref="B97:F97"/>
    <mergeCell ref="C98:G98"/>
    <mergeCell ref="B106:G106"/>
    <mergeCell ref="B107:D107"/>
    <mergeCell ref="B108:D108"/>
    <mergeCell ref="B64:D64"/>
    <mergeCell ref="B65:D65"/>
    <mergeCell ref="B66:D66"/>
    <mergeCell ref="B67:D67"/>
    <mergeCell ref="B69:F69"/>
    <mergeCell ref="B95:D95"/>
    <mergeCell ref="B42:C42"/>
    <mergeCell ref="B43:C43"/>
    <mergeCell ref="B45:F45"/>
    <mergeCell ref="B61:F61"/>
    <mergeCell ref="B62:D62"/>
    <mergeCell ref="B63:D63"/>
    <mergeCell ref="B32:C32"/>
    <mergeCell ref="B36:C36"/>
    <mergeCell ref="B37:C37"/>
    <mergeCell ref="B38:C38"/>
    <mergeCell ref="B40:F40"/>
    <mergeCell ref="B41:C41"/>
    <mergeCell ref="B24:D24"/>
    <mergeCell ref="B25:D25"/>
    <mergeCell ref="B26:D26"/>
    <mergeCell ref="B27:D27"/>
    <mergeCell ref="B28:D28"/>
    <mergeCell ref="B31:C31"/>
    <mergeCell ref="B13:D13"/>
    <mergeCell ref="B14:D14"/>
    <mergeCell ref="B17:D17"/>
    <mergeCell ref="B18:D18"/>
    <mergeCell ref="B22:F22"/>
    <mergeCell ref="B23:D23"/>
    <mergeCell ref="A1:F1"/>
    <mergeCell ref="B4:F4"/>
    <mergeCell ref="B5:D5"/>
    <mergeCell ref="B6:D6"/>
    <mergeCell ref="B9:D9"/>
    <mergeCell ref="B10:D10"/>
    <mergeCell ref="B288:G288"/>
    <mergeCell ref="B234:D234"/>
    <mergeCell ref="B250:C250"/>
    <mergeCell ref="B257:D257"/>
    <mergeCell ref="B258:C258"/>
    <mergeCell ref="B262:D262"/>
    <mergeCell ref="C264:D264"/>
    <mergeCell ref="B277:D277"/>
    <mergeCell ref="B278:F279"/>
    <mergeCell ref="B286:D286"/>
    <mergeCell ref="B261:D261"/>
    <mergeCell ref="B268:D268"/>
    <mergeCell ref="B269:D269"/>
    <mergeCell ref="B248:C248"/>
    <mergeCell ref="B249:C249"/>
    <mergeCell ref="B256:D256"/>
    <mergeCell ref="B285:D285"/>
    <mergeCell ref="B276:D276"/>
    <mergeCell ref="B282:D282"/>
    <mergeCell ref="B283:D283"/>
    <mergeCell ref="B284:D284"/>
    <mergeCell ref="B270:D270"/>
    <mergeCell ref="B271:D271"/>
    <mergeCell ref="B272:D272"/>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291"/>
  <sheetViews>
    <sheetView showRuler="0" zoomScaleNormal="100" workbookViewId="0">
      <selection sqref="A1:F1"/>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1069" t="s">
        <v>865</v>
      </c>
      <c r="B1" s="1082"/>
      <c r="C1" s="1082"/>
      <c r="D1" s="1082"/>
      <c r="E1" s="1082"/>
      <c r="F1" s="1082"/>
      <c r="G1" s="353" t="s">
        <v>819</v>
      </c>
      <c r="H1" s="344" t="s">
        <v>820</v>
      </c>
      <c r="I1" s="354" t="s">
        <v>802</v>
      </c>
      <c r="J1" s="355" t="s">
        <v>804</v>
      </c>
      <c r="K1" s="356"/>
      <c r="L1" s="357" t="s">
        <v>821</v>
      </c>
    </row>
    <row r="2" spans="1:12" x14ac:dyDescent="0.2"/>
    <row r="3" spans="1:12" ht="15.75" x14ac:dyDescent="0.25">
      <c r="A3" s="650"/>
      <c r="B3" s="22" t="s">
        <v>329</v>
      </c>
      <c r="C3" s="664"/>
      <c r="D3" s="664"/>
      <c r="E3" s="664"/>
      <c r="F3" s="664"/>
      <c r="G3" s="664"/>
      <c r="H3" s="664"/>
    </row>
    <row r="4" spans="1:12" ht="206.25" customHeight="1" x14ac:dyDescent="0.2">
      <c r="A4" s="363" t="s">
        <v>518</v>
      </c>
      <c r="B4" s="876" t="s">
        <v>1221</v>
      </c>
      <c r="C4" s="877"/>
      <c r="D4" s="877"/>
      <c r="E4" s="877"/>
      <c r="F4" s="835"/>
      <c r="G4" s="664"/>
      <c r="H4" s="664"/>
    </row>
    <row r="5" spans="1:12" ht="12.75" customHeight="1" x14ac:dyDescent="0.2">
      <c r="A5" s="363" t="s">
        <v>518</v>
      </c>
      <c r="B5" s="881" t="s">
        <v>267</v>
      </c>
      <c r="C5" s="882"/>
      <c r="D5" s="883"/>
      <c r="E5" s="401"/>
      <c r="F5" s="664"/>
      <c r="G5" s="664"/>
      <c r="H5" s="664"/>
    </row>
    <row r="6" spans="1:12" x14ac:dyDescent="0.2">
      <c r="A6" s="363" t="s">
        <v>518</v>
      </c>
      <c r="B6" s="871" t="s">
        <v>268</v>
      </c>
      <c r="C6" s="872"/>
      <c r="D6" s="873"/>
      <c r="E6" s="641"/>
      <c r="F6" s="664"/>
      <c r="G6" s="664"/>
      <c r="H6" s="664"/>
    </row>
    <row r="7" spans="1:12" x14ac:dyDescent="0.2">
      <c r="A7" s="363"/>
      <c r="B7" s="631"/>
      <c r="C7" s="39"/>
      <c r="D7" s="39"/>
      <c r="E7" s="399">
        <f>SUM(E5:E6)</f>
        <v>0</v>
      </c>
      <c r="F7" s="664"/>
      <c r="G7" s="664"/>
      <c r="H7" s="664"/>
    </row>
    <row r="8" spans="1:12" s="384" customFormat="1" x14ac:dyDescent="0.2">
      <c r="A8" s="363"/>
      <c r="B8" s="631"/>
      <c r="C8" s="39"/>
      <c r="D8" s="39"/>
      <c r="E8" s="399"/>
      <c r="F8" s="664"/>
      <c r="G8" s="664"/>
      <c r="H8" s="664"/>
    </row>
    <row r="9" spans="1:12" x14ac:dyDescent="0.2">
      <c r="A9" s="363" t="s">
        <v>518</v>
      </c>
      <c r="B9" s="871" t="s">
        <v>269</v>
      </c>
      <c r="C9" s="872"/>
      <c r="D9" s="873"/>
      <c r="E9" s="641"/>
      <c r="F9" s="664"/>
      <c r="G9" s="664"/>
      <c r="H9" s="664"/>
    </row>
    <row r="10" spans="1:12" x14ac:dyDescent="0.2">
      <c r="A10" s="363" t="s">
        <v>518</v>
      </c>
      <c r="B10" s="871" t="s">
        <v>622</v>
      </c>
      <c r="C10" s="872"/>
      <c r="D10" s="873"/>
      <c r="E10" s="641"/>
      <c r="F10" s="664"/>
      <c r="G10" s="664"/>
      <c r="H10" s="664"/>
    </row>
    <row r="11" spans="1:12" s="384" customFormat="1" x14ac:dyDescent="0.2">
      <c r="A11" s="363"/>
      <c r="B11" s="631"/>
      <c r="C11" s="27"/>
      <c r="D11" s="27"/>
      <c r="E11" s="399">
        <f>SUM(E9:E10)</f>
        <v>0</v>
      </c>
      <c r="F11" s="624" t="e">
        <f>E11/E7</f>
        <v>#DIV/0!</v>
      </c>
      <c r="G11" s="664"/>
      <c r="H11" s="664"/>
    </row>
    <row r="12" spans="1:12" x14ac:dyDescent="0.2">
      <c r="A12" s="363"/>
      <c r="B12" s="631"/>
      <c r="C12" s="27"/>
      <c r="D12" s="27"/>
      <c r="E12" s="399"/>
      <c r="F12" s="387"/>
      <c r="G12" s="664"/>
      <c r="H12" s="664"/>
    </row>
    <row r="13" spans="1:12" x14ac:dyDescent="0.2">
      <c r="A13" s="363" t="s">
        <v>518</v>
      </c>
      <c r="B13" s="871" t="s">
        <v>612</v>
      </c>
      <c r="C13" s="872"/>
      <c r="D13" s="873"/>
      <c r="E13" s="641"/>
      <c r="F13" s="664"/>
      <c r="G13" s="664"/>
      <c r="H13" s="664"/>
    </row>
    <row r="14" spans="1:12" x14ac:dyDescent="0.2">
      <c r="A14" s="363" t="s">
        <v>518</v>
      </c>
      <c r="B14" s="874" t="s">
        <v>613</v>
      </c>
      <c r="C14" s="872"/>
      <c r="D14" s="873"/>
      <c r="E14" s="641"/>
      <c r="F14" s="664"/>
      <c r="G14" s="664"/>
      <c r="H14" s="664"/>
    </row>
    <row r="15" spans="1:12" s="384" customFormat="1" x14ac:dyDescent="0.2">
      <c r="A15" s="363"/>
      <c r="B15" s="631"/>
      <c r="C15" s="27"/>
      <c r="D15" s="27"/>
      <c r="E15" s="399">
        <f>SUM(E13:E14)</f>
        <v>0</v>
      </c>
      <c r="F15" s="664"/>
      <c r="G15" s="664"/>
      <c r="H15" s="664"/>
    </row>
    <row r="16" spans="1:12" x14ac:dyDescent="0.2">
      <c r="A16" s="363"/>
      <c r="B16" s="631"/>
      <c r="C16" s="27"/>
      <c r="D16" s="27"/>
      <c r="E16" s="399"/>
      <c r="F16" s="664"/>
      <c r="G16" s="664"/>
      <c r="H16" s="664"/>
    </row>
    <row r="17" spans="1:8" x14ac:dyDescent="0.2">
      <c r="A17" s="363" t="s">
        <v>518</v>
      </c>
      <c r="B17" s="875" t="s">
        <v>614</v>
      </c>
      <c r="C17" s="872"/>
      <c r="D17" s="873"/>
      <c r="E17" s="641"/>
      <c r="F17" s="664"/>
      <c r="G17" s="664"/>
      <c r="H17" s="664"/>
    </row>
    <row r="18" spans="1:8" x14ac:dyDescent="0.2">
      <c r="A18" s="363" t="s">
        <v>518</v>
      </c>
      <c r="B18" s="874" t="s">
        <v>615</v>
      </c>
      <c r="C18" s="872"/>
      <c r="D18" s="873"/>
      <c r="E18" s="641"/>
      <c r="F18" s="664"/>
      <c r="G18" s="664"/>
      <c r="H18" s="664"/>
    </row>
    <row r="19" spans="1:8" s="384" customFormat="1" x14ac:dyDescent="0.2">
      <c r="A19" s="363"/>
      <c r="B19" s="648"/>
      <c r="C19" s="631"/>
      <c r="D19" s="631"/>
      <c r="E19" s="400">
        <f>SUM(E17:E18)</f>
        <v>0</v>
      </c>
      <c r="F19" s="664"/>
      <c r="G19" s="664"/>
      <c r="H19" s="664"/>
    </row>
    <row r="20" spans="1:8" s="384" customFormat="1" x14ac:dyDescent="0.2">
      <c r="A20" s="650"/>
      <c r="B20" s="664"/>
      <c r="C20" s="664"/>
      <c r="D20" s="664"/>
      <c r="E20" s="374">
        <f>SUM(E13+E14+E17+E18)</f>
        <v>0</v>
      </c>
      <c r="F20" s="624" t="e">
        <f>E20/E11</f>
        <v>#DIV/0!</v>
      </c>
      <c r="G20" s="387" t="e">
        <f>E20/E7</f>
        <v>#DIV/0!</v>
      </c>
      <c r="H20" s="664"/>
    </row>
    <row r="21" spans="1:8" x14ac:dyDescent="0.2">
      <c r="A21" s="650"/>
      <c r="B21" s="664"/>
      <c r="C21" s="664"/>
      <c r="D21" s="664"/>
      <c r="E21" s="374"/>
      <c r="F21" s="664"/>
      <c r="G21" s="664"/>
      <c r="H21" s="664"/>
    </row>
    <row r="22" spans="1:8" ht="29.25" customHeight="1" x14ac:dyDescent="0.2">
      <c r="A22" s="663" t="s">
        <v>519</v>
      </c>
      <c r="B22" s="876" t="s">
        <v>616</v>
      </c>
      <c r="C22" s="877"/>
      <c r="D22" s="877"/>
      <c r="E22" s="877"/>
      <c r="F22" s="835"/>
      <c r="G22" s="664"/>
      <c r="H22" s="664"/>
    </row>
    <row r="23" spans="1:8" x14ac:dyDescent="0.2">
      <c r="A23" s="663"/>
      <c r="B23" s="878"/>
      <c r="C23" s="879"/>
      <c r="D23" s="879"/>
      <c r="E23" s="31" t="s">
        <v>421</v>
      </c>
      <c r="F23" s="31" t="s">
        <v>422</v>
      </c>
      <c r="G23" s="664"/>
      <c r="H23" s="664"/>
    </row>
    <row r="24" spans="1:8" x14ac:dyDescent="0.2">
      <c r="A24" s="663" t="s">
        <v>519</v>
      </c>
      <c r="B24" s="890" t="s">
        <v>330</v>
      </c>
      <c r="C24" s="890"/>
      <c r="D24" s="890"/>
      <c r="E24" s="383"/>
      <c r="F24" s="383" t="s">
        <v>844</v>
      </c>
      <c r="G24" s="664"/>
      <c r="H24" s="664"/>
    </row>
    <row r="25" spans="1:8" x14ac:dyDescent="0.2">
      <c r="A25" s="663" t="s">
        <v>519</v>
      </c>
      <c r="B25" s="891" t="s">
        <v>1222</v>
      </c>
      <c r="C25" s="885"/>
      <c r="D25" s="885"/>
      <c r="E25" s="38"/>
      <c r="F25" s="27"/>
      <c r="G25" s="664"/>
      <c r="H25" s="664"/>
    </row>
    <row r="26" spans="1:8" x14ac:dyDescent="0.2">
      <c r="A26" s="663" t="s">
        <v>519</v>
      </c>
      <c r="B26" s="1076" t="s">
        <v>782</v>
      </c>
      <c r="C26" s="893"/>
      <c r="D26" s="894"/>
      <c r="E26" s="661"/>
      <c r="F26" s="27"/>
      <c r="G26" s="664"/>
      <c r="H26" s="664"/>
    </row>
    <row r="27" spans="1:8" x14ac:dyDescent="0.2">
      <c r="A27" s="663" t="s">
        <v>519</v>
      </c>
      <c r="B27" s="895" t="s">
        <v>372</v>
      </c>
      <c r="C27" s="895"/>
      <c r="D27" s="895"/>
      <c r="E27" s="661"/>
      <c r="F27" s="27"/>
      <c r="G27" s="664"/>
      <c r="H27" s="664"/>
    </row>
    <row r="28" spans="1:8" x14ac:dyDescent="0.2">
      <c r="A28" s="663" t="s">
        <v>519</v>
      </c>
      <c r="B28" s="896" t="s">
        <v>373</v>
      </c>
      <c r="C28" s="896"/>
      <c r="D28" s="896"/>
      <c r="E28" s="79"/>
      <c r="F28" s="664"/>
      <c r="G28" s="664"/>
      <c r="H28" s="664"/>
    </row>
    <row r="29" spans="1:8" x14ac:dyDescent="0.2">
      <c r="A29" s="663"/>
      <c r="B29" s="616"/>
      <c r="C29" s="612"/>
      <c r="D29" s="617"/>
      <c r="E29" s="31" t="s">
        <v>421</v>
      </c>
      <c r="F29" s="31" t="s">
        <v>422</v>
      </c>
      <c r="G29" s="664"/>
      <c r="H29" s="664"/>
    </row>
    <row r="30" spans="1:8" x14ac:dyDescent="0.2">
      <c r="A30" s="663" t="s">
        <v>519</v>
      </c>
      <c r="B30" s="613" t="s">
        <v>542</v>
      </c>
      <c r="C30" s="614"/>
      <c r="D30" s="615"/>
      <c r="E30" s="661"/>
      <c r="F30" s="403" t="s">
        <v>844</v>
      </c>
      <c r="G30" s="664"/>
      <c r="H30" s="664"/>
    </row>
    <row r="31" spans="1:8" x14ac:dyDescent="0.2">
      <c r="A31" s="663" t="s">
        <v>519</v>
      </c>
      <c r="B31" s="888" t="s">
        <v>543</v>
      </c>
      <c r="C31" s="889"/>
      <c r="D31" s="632"/>
      <c r="E31" s="661"/>
      <c r="F31" s="661"/>
      <c r="G31" s="664"/>
      <c r="H31" s="664"/>
    </row>
    <row r="32" spans="1:8" x14ac:dyDescent="0.2">
      <c r="A32" s="663" t="s">
        <v>519</v>
      </c>
      <c r="B32" s="888" t="s">
        <v>544</v>
      </c>
      <c r="C32" s="889"/>
      <c r="D32" s="632"/>
      <c r="E32" s="661"/>
      <c r="F32" s="403" t="s">
        <v>844</v>
      </c>
      <c r="G32" s="664"/>
      <c r="H32" s="664"/>
    </row>
    <row r="33" spans="1:8" x14ac:dyDescent="0.2">
      <c r="A33" s="650"/>
      <c r="B33" s="630"/>
      <c r="C33" s="630"/>
      <c r="D33" s="630"/>
      <c r="E33" s="664"/>
      <c r="F33" s="664"/>
      <c r="G33" s="664"/>
      <c r="H33" s="664"/>
    </row>
    <row r="34" spans="1:8" ht="15.75" x14ac:dyDescent="0.25">
      <c r="A34" s="654"/>
      <c r="B34" s="22" t="s">
        <v>331</v>
      </c>
      <c r="C34" s="664"/>
      <c r="D34" s="664"/>
      <c r="E34" s="664"/>
      <c r="F34" s="664"/>
      <c r="G34" s="664"/>
      <c r="H34" s="664"/>
    </row>
    <row r="35" spans="1:8" ht="25.5" customHeight="1" x14ac:dyDescent="0.2">
      <c r="A35" s="663" t="s">
        <v>517</v>
      </c>
      <c r="B35" s="3" t="s">
        <v>580</v>
      </c>
      <c r="C35" s="664"/>
      <c r="D35" s="664"/>
      <c r="E35" s="664"/>
      <c r="F35" s="664"/>
      <c r="G35" s="664"/>
      <c r="H35" s="664"/>
    </row>
    <row r="36" spans="1:8" ht="24.75" customHeight="1" x14ac:dyDescent="0.2">
      <c r="A36" s="663" t="s">
        <v>517</v>
      </c>
      <c r="B36" s="857" t="s">
        <v>332</v>
      </c>
      <c r="C36" s="857"/>
      <c r="D36" s="383" t="s">
        <v>844</v>
      </c>
      <c r="E36" s="664"/>
      <c r="F36" s="27"/>
      <c r="G36" s="664"/>
      <c r="H36" s="664"/>
    </row>
    <row r="37" spans="1:8" ht="12.75" customHeight="1" x14ac:dyDescent="0.2">
      <c r="A37" s="663" t="s">
        <v>517</v>
      </c>
      <c r="B37" s="826" t="s">
        <v>374</v>
      </c>
      <c r="C37" s="857"/>
      <c r="D37" s="31"/>
      <c r="E37" s="664"/>
      <c r="F37" s="27"/>
      <c r="G37" s="664"/>
      <c r="H37" s="664"/>
    </row>
    <row r="38" spans="1:8" x14ac:dyDescent="0.2">
      <c r="A38" s="663" t="s">
        <v>517</v>
      </c>
      <c r="B38" s="857" t="s">
        <v>375</v>
      </c>
      <c r="C38" s="857"/>
      <c r="D38" s="31"/>
      <c r="E38" s="664"/>
      <c r="F38" s="27"/>
      <c r="G38" s="664"/>
      <c r="H38" s="664"/>
    </row>
    <row r="39" spans="1:8" ht="29.25" customHeight="1" x14ac:dyDescent="0.2">
      <c r="A39" s="650"/>
      <c r="B39" s="664"/>
      <c r="C39" s="664"/>
      <c r="D39" s="664"/>
      <c r="E39" s="664"/>
      <c r="F39" s="664"/>
      <c r="G39" s="664"/>
      <c r="H39" s="664"/>
    </row>
    <row r="40" spans="1:8" x14ac:dyDescent="0.2">
      <c r="A40" s="663" t="s">
        <v>520</v>
      </c>
      <c r="B40" s="897" t="s">
        <v>739</v>
      </c>
      <c r="C40" s="897"/>
      <c r="D40" s="897"/>
      <c r="E40" s="897"/>
      <c r="F40" s="835"/>
      <c r="G40" s="664"/>
      <c r="H40" s="664"/>
    </row>
    <row r="41" spans="1:8" x14ac:dyDescent="0.2">
      <c r="A41" s="663" t="s">
        <v>520</v>
      </c>
      <c r="B41" s="857" t="s">
        <v>376</v>
      </c>
      <c r="C41" s="857"/>
      <c r="D41" s="383" t="s">
        <v>844</v>
      </c>
      <c r="E41" s="664"/>
      <c r="F41" s="27"/>
      <c r="G41" s="664"/>
      <c r="H41" s="664"/>
    </row>
    <row r="42" spans="1:8" ht="12.75" customHeight="1" x14ac:dyDescent="0.2">
      <c r="A42" s="663" t="s">
        <v>520</v>
      </c>
      <c r="B42" s="826" t="s">
        <v>377</v>
      </c>
      <c r="C42" s="857"/>
      <c r="D42" s="31"/>
      <c r="E42" s="664"/>
      <c r="F42" s="27"/>
      <c r="G42" s="664"/>
      <c r="H42" s="664"/>
    </row>
    <row r="43" spans="1:8" x14ac:dyDescent="0.2">
      <c r="A43" s="663" t="s">
        <v>520</v>
      </c>
      <c r="B43" s="857" t="s">
        <v>378</v>
      </c>
      <c r="C43" s="857"/>
      <c r="D43" s="31"/>
      <c r="E43" s="664"/>
      <c r="F43" s="27"/>
      <c r="G43" s="664"/>
      <c r="H43" s="664"/>
    </row>
    <row r="44" spans="1:8" ht="54.75" customHeight="1" x14ac:dyDescent="0.2">
      <c r="A44" s="650"/>
      <c r="B44" s="664"/>
      <c r="C44" s="664"/>
      <c r="D44" s="664"/>
      <c r="E44" s="664"/>
      <c r="F44" s="664"/>
      <c r="G44" s="664"/>
      <c r="H44" s="664"/>
    </row>
    <row r="45" spans="1:8" x14ac:dyDescent="0.2">
      <c r="A45" s="663" t="s">
        <v>521</v>
      </c>
      <c r="B45" s="876" t="s">
        <v>498</v>
      </c>
      <c r="C45" s="1077"/>
      <c r="D45" s="1077"/>
      <c r="E45" s="1077"/>
      <c r="F45" s="835"/>
      <c r="G45" s="664"/>
      <c r="H45" s="664"/>
    </row>
    <row r="46" spans="1:8" ht="24" x14ac:dyDescent="0.2">
      <c r="A46" s="663" t="s">
        <v>521</v>
      </c>
      <c r="B46" s="658"/>
      <c r="C46" s="28" t="s">
        <v>740</v>
      </c>
      <c r="D46" s="29" t="s">
        <v>741</v>
      </c>
      <c r="E46" s="42"/>
      <c r="F46" s="30"/>
      <c r="G46" s="664"/>
      <c r="H46" s="664"/>
    </row>
    <row r="47" spans="1:8" x14ac:dyDescent="0.2">
      <c r="A47" s="663" t="s">
        <v>521</v>
      </c>
      <c r="B47" s="41" t="s">
        <v>742</v>
      </c>
      <c r="C47" s="31">
        <v>14</v>
      </c>
      <c r="D47" s="32"/>
      <c r="E47" s="664"/>
      <c r="F47" s="30"/>
      <c r="G47" s="664"/>
      <c r="H47" s="664"/>
    </row>
    <row r="48" spans="1:8" x14ac:dyDescent="0.2">
      <c r="A48" s="663" t="s">
        <v>521</v>
      </c>
      <c r="B48" s="41" t="s">
        <v>743</v>
      </c>
      <c r="C48" s="31">
        <v>4</v>
      </c>
      <c r="D48" s="32"/>
      <c r="E48" s="664"/>
      <c r="F48" s="30"/>
      <c r="G48" s="664"/>
      <c r="H48" s="664"/>
    </row>
    <row r="49" spans="1:8" x14ac:dyDescent="0.2">
      <c r="A49" s="663" t="s">
        <v>521</v>
      </c>
      <c r="B49" s="41" t="s">
        <v>744</v>
      </c>
      <c r="C49" s="31">
        <v>3</v>
      </c>
      <c r="D49" s="32"/>
      <c r="E49" s="664"/>
      <c r="F49" s="30"/>
      <c r="G49" s="664"/>
      <c r="H49" s="664"/>
    </row>
    <row r="50" spans="1:8" x14ac:dyDescent="0.2">
      <c r="A50" s="663" t="s">
        <v>521</v>
      </c>
      <c r="B50" s="41" t="s">
        <v>745</v>
      </c>
      <c r="C50" s="31">
        <v>3</v>
      </c>
      <c r="D50" s="32"/>
      <c r="E50" s="664"/>
      <c r="F50" s="30"/>
      <c r="G50" s="664"/>
      <c r="H50" s="664"/>
    </row>
    <row r="51" spans="1:8" ht="25.5" x14ac:dyDescent="0.2">
      <c r="A51" s="663" t="s">
        <v>521</v>
      </c>
      <c r="B51" s="43" t="s">
        <v>581</v>
      </c>
      <c r="C51" s="31">
        <v>2</v>
      </c>
      <c r="D51" s="32"/>
      <c r="E51" s="664"/>
      <c r="F51" s="30"/>
      <c r="G51" s="664"/>
      <c r="H51" s="664"/>
    </row>
    <row r="52" spans="1:8" x14ac:dyDescent="0.2">
      <c r="A52" s="663" t="s">
        <v>521</v>
      </c>
      <c r="B52" s="41" t="s">
        <v>746</v>
      </c>
      <c r="C52" s="31"/>
      <c r="D52" s="32">
        <v>2</v>
      </c>
      <c r="E52" s="664"/>
      <c r="F52" s="30"/>
      <c r="G52" s="664"/>
      <c r="H52" s="664"/>
    </row>
    <row r="53" spans="1:8" x14ac:dyDescent="0.2">
      <c r="A53" s="663" t="s">
        <v>521</v>
      </c>
      <c r="B53" s="41" t="s">
        <v>747</v>
      </c>
      <c r="C53" s="31">
        <v>4</v>
      </c>
      <c r="D53" s="32"/>
      <c r="E53" s="664"/>
      <c r="F53" s="30"/>
      <c r="G53" s="664"/>
      <c r="H53" s="664"/>
    </row>
    <row r="54" spans="1:8" x14ac:dyDescent="0.2">
      <c r="A54" s="663" t="s">
        <v>521</v>
      </c>
      <c r="B54" s="41" t="s">
        <v>748</v>
      </c>
      <c r="C54" s="31"/>
      <c r="D54" s="32">
        <v>2</v>
      </c>
      <c r="E54" s="664"/>
      <c r="F54" s="30"/>
      <c r="G54" s="664"/>
      <c r="H54" s="664"/>
    </row>
    <row r="55" spans="1:8" x14ac:dyDescent="0.2">
      <c r="A55" s="663" t="s">
        <v>521</v>
      </c>
      <c r="B55" s="254" t="s">
        <v>749</v>
      </c>
      <c r="C55" s="31"/>
      <c r="D55" s="503" t="s">
        <v>875</v>
      </c>
      <c r="E55" s="664"/>
      <c r="F55" s="30"/>
      <c r="G55" s="664"/>
      <c r="H55" s="664"/>
    </row>
    <row r="56" spans="1:8" x14ac:dyDescent="0.2">
      <c r="A56" s="663" t="s">
        <v>521</v>
      </c>
      <c r="B56" s="260" t="s">
        <v>325</v>
      </c>
      <c r="C56" s="32"/>
      <c r="D56" s="32">
        <v>1</v>
      </c>
      <c r="E56" s="664"/>
      <c r="F56" s="30"/>
      <c r="G56" s="664"/>
      <c r="H56" s="664"/>
    </row>
    <row r="57" spans="1:8" x14ac:dyDescent="0.2">
      <c r="A57" s="663" t="s">
        <v>521</v>
      </c>
      <c r="B57" s="260" t="s">
        <v>326</v>
      </c>
      <c r="C57" s="32"/>
      <c r="D57" s="32">
        <v>1</v>
      </c>
      <c r="E57" s="664"/>
      <c r="F57" s="30"/>
      <c r="G57" s="664"/>
      <c r="H57" s="664"/>
    </row>
    <row r="58" spans="1:8" x14ac:dyDescent="0.2">
      <c r="A58" s="663" t="s">
        <v>521</v>
      </c>
      <c r="B58" s="255" t="s">
        <v>499</v>
      </c>
      <c r="C58" s="31"/>
      <c r="D58" s="32"/>
      <c r="E58" s="664"/>
      <c r="F58" s="30"/>
      <c r="G58" s="664"/>
      <c r="H58" s="664"/>
    </row>
    <row r="59" spans="1:8" x14ac:dyDescent="0.2">
      <c r="A59" s="650"/>
      <c r="B59" s="664"/>
      <c r="C59" s="664"/>
      <c r="D59" s="664"/>
      <c r="E59" s="664"/>
      <c r="F59" s="664"/>
      <c r="G59" s="664"/>
      <c r="H59" s="664"/>
    </row>
    <row r="60" spans="1:8" ht="38.25" customHeight="1" x14ac:dyDescent="0.2">
      <c r="A60" s="650"/>
      <c r="B60" s="33" t="s">
        <v>750</v>
      </c>
      <c r="C60" s="664"/>
      <c r="D60" s="664"/>
      <c r="E60" s="664"/>
      <c r="F60" s="664"/>
      <c r="G60" s="664"/>
      <c r="H60" s="664"/>
    </row>
    <row r="61" spans="1:8" x14ac:dyDescent="0.2">
      <c r="A61" s="663" t="s">
        <v>522</v>
      </c>
      <c r="B61" s="1078" t="s">
        <v>514</v>
      </c>
      <c r="C61" s="903"/>
      <c r="D61" s="903"/>
      <c r="E61" s="903"/>
      <c r="F61" s="835"/>
      <c r="G61" s="664"/>
      <c r="H61" s="664"/>
    </row>
    <row r="62" spans="1:8" ht="12.75" customHeight="1" x14ac:dyDescent="0.2">
      <c r="A62" s="663" t="s">
        <v>522</v>
      </c>
      <c r="B62" s="900" t="s">
        <v>515</v>
      </c>
      <c r="C62" s="890"/>
      <c r="D62" s="890"/>
      <c r="E62" s="637"/>
      <c r="F62" s="27"/>
      <c r="G62" s="664"/>
      <c r="H62" s="664"/>
    </row>
    <row r="63" spans="1:8" ht="12.75" customHeight="1" x14ac:dyDescent="0.2">
      <c r="A63" s="663" t="s">
        <v>522</v>
      </c>
      <c r="B63" s="924" t="s">
        <v>401</v>
      </c>
      <c r="C63" s="857"/>
      <c r="D63" s="857"/>
      <c r="E63" s="119"/>
      <c r="F63" s="27"/>
      <c r="G63" s="664"/>
      <c r="H63" s="664"/>
    </row>
    <row r="64" spans="1:8" ht="12.75" customHeight="1" x14ac:dyDescent="0.2">
      <c r="A64" s="663" t="s">
        <v>522</v>
      </c>
      <c r="B64" s="924" t="s">
        <v>403</v>
      </c>
      <c r="C64" s="924"/>
      <c r="D64" s="924"/>
      <c r="E64" s="637"/>
      <c r="F64" s="27"/>
      <c r="G64" s="664"/>
      <c r="H64" s="664"/>
    </row>
    <row r="65" spans="1:8" x14ac:dyDescent="0.2">
      <c r="A65" s="663" t="s">
        <v>522</v>
      </c>
      <c r="B65" s="924" t="s">
        <v>402</v>
      </c>
      <c r="C65" s="924"/>
      <c r="D65" s="924"/>
      <c r="E65" s="637"/>
      <c r="F65" s="27"/>
      <c r="G65" s="664"/>
      <c r="H65" s="664"/>
    </row>
    <row r="66" spans="1:8" x14ac:dyDescent="0.2">
      <c r="A66" s="663" t="s">
        <v>522</v>
      </c>
      <c r="B66" s="898" t="s">
        <v>516</v>
      </c>
      <c r="C66" s="899"/>
      <c r="D66" s="899"/>
      <c r="E66" s="504" t="s">
        <v>844</v>
      </c>
      <c r="F66" s="27"/>
      <c r="G66" s="664"/>
      <c r="H66" s="664"/>
    </row>
    <row r="67" spans="1:8" x14ac:dyDescent="0.2">
      <c r="A67" s="650"/>
      <c r="B67" s="884" t="s">
        <v>885</v>
      </c>
      <c r="C67" s="885"/>
      <c r="D67" s="885"/>
      <c r="E67" s="40"/>
      <c r="F67" s="664"/>
      <c r="G67" s="664"/>
      <c r="H67" s="664"/>
    </row>
    <row r="68" spans="1:8" ht="28.5" customHeight="1" x14ac:dyDescent="0.2">
      <c r="A68" s="650"/>
      <c r="B68" s="630"/>
      <c r="C68" s="630"/>
      <c r="D68" s="630"/>
      <c r="E68" s="664"/>
      <c r="F68" s="664"/>
      <c r="G68" s="664"/>
      <c r="H68" s="664"/>
    </row>
    <row r="69" spans="1:8" x14ac:dyDescent="0.2">
      <c r="A69" s="663" t="s">
        <v>523</v>
      </c>
      <c r="B69" s="886" t="s">
        <v>751</v>
      </c>
      <c r="C69" s="886"/>
      <c r="D69" s="886"/>
      <c r="E69" s="886"/>
      <c r="F69" s="887"/>
      <c r="G69" s="664"/>
      <c r="H69" s="664"/>
    </row>
    <row r="70" spans="1:8" ht="25.5" x14ac:dyDescent="0.2">
      <c r="A70" s="663" t="s">
        <v>523</v>
      </c>
      <c r="B70" s="633"/>
      <c r="C70" s="637" t="s">
        <v>752</v>
      </c>
      <c r="D70" s="637" t="s">
        <v>753</v>
      </c>
      <c r="E70" s="637" t="s">
        <v>754</v>
      </c>
      <c r="F70" s="637" t="s">
        <v>755</v>
      </c>
      <c r="G70" s="664"/>
      <c r="H70" s="664"/>
    </row>
    <row r="71" spans="1:8" ht="15" x14ac:dyDescent="0.2">
      <c r="A71" s="663" t="s">
        <v>523</v>
      </c>
      <c r="B71" s="67" t="s">
        <v>756</v>
      </c>
      <c r="C71" s="68"/>
      <c r="D71" s="68"/>
      <c r="E71" s="68"/>
      <c r="F71" s="69"/>
      <c r="G71" s="664"/>
      <c r="H71" s="664"/>
    </row>
    <row r="72" spans="1:8" ht="25.5" x14ac:dyDescent="0.2">
      <c r="A72" s="663" t="s">
        <v>523</v>
      </c>
      <c r="B72" s="239" t="s">
        <v>545</v>
      </c>
      <c r="C72" s="31" t="s">
        <v>844</v>
      </c>
      <c r="D72" s="31"/>
      <c r="E72" s="383"/>
      <c r="F72" s="31"/>
      <c r="G72" s="664"/>
      <c r="H72" s="664"/>
    </row>
    <row r="73" spans="1:8" x14ac:dyDescent="0.2">
      <c r="A73" s="663" t="s">
        <v>523</v>
      </c>
      <c r="B73" s="34" t="s">
        <v>757</v>
      </c>
      <c r="C73" s="31"/>
      <c r="D73" s="31"/>
      <c r="E73" s="383" t="s">
        <v>844</v>
      </c>
      <c r="F73" s="31"/>
      <c r="G73" s="664"/>
      <c r="H73" s="664"/>
    </row>
    <row r="74" spans="1:8" x14ac:dyDescent="0.2">
      <c r="A74" s="663" t="s">
        <v>523</v>
      </c>
      <c r="B74" s="240" t="s">
        <v>546</v>
      </c>
      <c r="C74" s="383" t="s">
        <v>844</v>
      </c>
      <c r="D74" s="31"/>
      <c r="E74" s="31"/>
      <c r="F74" s="31"/>
      <c r="G74" s="664"/>
      <c r="H74" s="664"/>
    </row>
    <row r="75" spans="1:8" x14ac:dyDescent="0.2">
      <c r="A75" s="663" t="s">
        <v>523</v>
      </c>
      <c r="B75" s="34" t="s">
        <v>759</v>
      </c>
      <c r="C75" s="383" t="s">
        <v>844</v>
      </c>
      <c r="D75" s="31"/>
      <c r="E75" s="31"/>
      <c r="F75" s="31"/>
      <c r="G75" s="664"/>
      <c r="H75" s="664"/>
    </row>
    <row r="76" spans="1:8" x14ac:dyDescent="0.2">
      <c r="A76" s="663" t="s">
        <v>523</v>
      </c>
      <c r="B76" s="241" t="s">
        <v>547</v>
      </c>
      <c r="C76" s="31"/>
      <c r="D76" s="383" t="s">
        <v>844</v>
      </c>
      <c r="E76" s="31"/>
      <c r="F76" s="31"/>
      <c r="G76" s="664"/>
      <c r="H76" s="664"/>
    </row>
    <row r="77" spans="1:8" x14ac:dyDescent="0.2">
      <c r="A77" s="663" t="s">
        <v>523</v>
      </c>
      <c r="B77" s="34" t="s">
        <v>758</v>
      </c>
      <c r="C77" s="31"/>
      <c r="D77" s="31"/>
      <c r="E77" s="383" t="s">
        <v>844</v>
      </c>
      <c r="F77" s="31"/>
      <c r="G77" s="664"/>
      <c r="H77" s="664"/>
    </row>
    <row r="78" spans="1:8" ht="15" x14ac:dyDescent="0.2">
      <c r="A78" s="663" t="s">
        <v>523</v>
      </c>
      <c r="B78" s="67" t="s">
        <v>760</v>
      </c>
      <c r="C78" s="68"/>
      <c r="D78" s="68"/>
      <c r="E78" s="68"/>
      <c r="F78" s="69"/>
      <c r="G78" s="664"/>
      <c r="H78" s="664"/>
    </row>
    <row r="79" spans="1:8" x14ac:dyDescent="0.2">
      <c r="A79" s="663" t="s">
        <v>523</v>
      </c>
      <c r="B79" s="34" t="s">
        <v>761</v>
      </c>
      <c r="C79" s="31"/>
      <c r="D79" s="31"/>
      <c r="E79" s="31" t="s">
        <v>844</v>
      </c>
      <c r="F79" s="383"/>
      <c r="G79" s="664"/>
      <c r="H79" s="664"/>
    </row>
    <row r="80" spans="1:8" x14ac:dyDescent="0.2">
      <c r="A80" s="663" t="s">
        <v>523</v>
      </c>
      <c r="B80" s="34" t="s">
        <v>762</v>
      </c>
      <c r="C80" s="31"/>
      <c r="D80" s="31"/>
      <c r="E80" s="383" t="s">
        <v>844</v>
      </c>
      <c r="F80" s="31"/>
      <c r="G80" s="664"/>
      <c r="H80" s="664"/>
    </row>
    <row r="81" spans="1:8" x14ac:dyDescent="0.2">
      <c r="A81" s="663" t="s">
        <v>523</v>
      </c>
      <c r="B81" s="34" t="s">
        <v>763</v>
      </c>
      <c r="C81" s="31"/>
      <c r="D81" s="31"/>
      <c r="E81" s="383" t="s">
        <v>844</v>
      </c>
      <c r="F81" s="31"/>
      <c r="G81" s="664"/>
      <c r="H81" s="664"/>
    </row>
    <row r="82" spans="1:8" x14ac:dyDescent="0.2">
      <c r="A82" s="663" t="s">
        <v>523</v>
      </c>
      <c r="B82" s="34" t="s">
        <v>764</v>
      </c>
      <c r="C82" s="383" t="s">
        <v>844</v>
      </c>
      <c r="D82" s="31"/>
      <c r="E82" s="31"/>
      <c r="F82" s="31"/>
      <c r="G82" s="664"/>
      <c r="H82" s="664"/>
    </row>
    <row r="83" spans="1:8" x14ac:dyDescent="0.2">
      <c r="A83" s="663" t="s">
        <v>523</v>
      </c>
      <c r="B83" s="241" t="s">
        <v>548</v>
      </c>
      <c r="C83" s="31"/>
      <c r="D83" s="31"/>
      <c r="E83" s="383" t="s">
        <v>844</v>
      </c>
      <c r="F83" s="31"/>
      <c r="G83" s="664"/>
      <c r="H83" s="664"/>
    </row>
    <row r="84" spans="1:8" x14ac:dyDescent="0.2">
      <c r="A84" s="663" t="s">
        <v>523</v>
      </c>
      <c r="B84" s="34" t="s">
        <v>765</v>
      </c>
      <c r="C84" s="383" t="s">
        <v>844</v>
      </c>
      <c r="D84" s="31"/>
      <c r="E84" s="31"/>
      <c r="F84" s="31"/>
      <c r="G84" s="664"/>
      <c r="H84" s="664"/>
    </row>
    <row r="85" spans="1:8" x14ac:dyDescent="0.2">
      <c r="A85" s="663" t="s">
        <v>523</v>
      </c>
      <c r="B85" s="34" t="s">
        <v>766</v>
      </c>
      <c r="C85" s="31"/>
      <c r="D85" s="31"/>
      <c r="E85" s="31"/>
      <c r="F85" s="383" t="s">
        <v>844</v>
      </c>
      <c r="G85" s="664"/>
      <c r="H85" s="664"/>
    </row>
    <row r="86" spans="1:8" x14ac:dyDescent="0.2">
      <c r="A86" s="663" t="s">
        <v>523</v>
      </c>
      <c r="B86" s="34" t="s">
        <v>767</v>
      </c>
      <c r="C86" s="31"/>
      <c r="D86" s="31"/>
      <c r="E86" s="31"/>
      <c r="F86" s="383" t="s">
        <v>844</v>
      </c>
      <c r="G86" s="664"/>
      <c r="H86" s="664"/>
    </row>
    <row r="87" spans="1:8" ht="25.5" x14ac:dyDescent="0.2">
      <c r="A87" s="663" t="s">
        <v>523</v>
      </c>
      <c r="B87" s="44" t="s">
        <v>768</v>
      </c>
      <c r="C87" s="383" t="s">
        <v>844</v>
      </c>
      <c r="D87" s="31"/>
      <c r="E87" s="31"/>
      <c r="F87" s="31"/>
      <c r="G87" s="664"/>
      <c r="H87" s="664"/>
    </row>
    <row r="88" spans="1:8" x14ac:dyDescent="0.2">
      <c r="A88" s="663" t="s">
        <v>523</v>
      </c>
      <c r="B88" s="241" t="s">
        <v>549</v>
      </c>
      <c r="C88" s="31"/>
      <c r="D88" s="31"/>
      <c r="E88" s="383" t="s">
        <v>844</v>
      </c>
      <c r="F88" s="31"/>
      <c r="G88" s="664"/>
      <c r="H88" s="664"/>
    </row>
    <row r="89" spans="1:8" x14ac:dyDescent="0.2">
      <c r="A89" s="663" t="s">
        <v>523</v>
      </c>
      <c r="B89" s="34" t="s">
        <v>770</v>
      </c>
      <c r="C89" s="31"/>
      <c r="D89" s="383" t="s">
        <v>844</v>
      </c>
      <c r="E89" s="31"/>
      <c r="F89" s="31"/>
      <c r="G89" s="664"/>
      <c r="H89" s="664"/>
    </row>
    <row r="90" spans="1:8" x14ac:dyDescent="0.2">
      <c r="A90" s="663" t="s">
        <v>523</v>
      </c>
      <c r="B90" s="34" t="s">
        <v>771</v>
      </c>
      <c r="C90" s="31"/>
      <c r="D90" s="31"/>
      <c r="E90" s="31"/>
      <c r="F90" s="383" t="s">
        <v>844</v>
      </c>
      <c r="G90" s="664"/>
      <c r="H90" s="664"/>
    </row>
    <row r="91" spans="1:8" x14ac:dyDescent="0.2">
      <c r="A91" s="663" t="s">
        <v>523</v>
      </c>
      <c r="B91" s="241" t="s">
        <v>550</v>
      </c>
      <c r="C91" s="383"/>
      <c r="D91" s="383" t="s">
        <v>844</v>
      </c>
      <c r="E91" s="383"/>
      <c r="F91" s="31"/>
      <c r="G91" s="664"/>
      <c r="H91" s="664"/>
    </row>
    <row r="92" spans="1:8" x14ac:dyDescent="0.2">
      <c r="A92" s="650"/>
      <c r="B92" s="664"/>
      <c r="C92" s="664"/>
      <c r="D92" s="664"/>
      <c r="E92" s="664"/>
      <c r="F92" s="664"/>
      <c r="G92" s="664"/>
      <c r="H92" s="664"/>
    </row>
    <row r="93" spans="1:8" ht="15.75" x14ac:dyDescent="0.25">
      <c r="A93" s="650"/>
      <c r="B93" s="22" t="s">
        <v>772</v>
      </c>
      <c r="C93" s="664"/>
      <c r="D93" s="664"/>
      <c r="E93" s="664"/>
      <c r="F93" s="664"/>
      <c r="G93" s="664"/>
      <c r="H93" s="664"/>
    </row>
    <row r="94" spans="1:8" x14ac:dyDescent="0.2">
      <c r="A94" s="663" t="s">
        <v>524</v>
      </c>
      <c r="B94" s="50" t="s">
        <v>540</v>
      </c>
      <c r="C94" s="46"/>
      <c r="D94" s="46"/>
      <c r="E94" s="46"/>
      <c r="F94" s="46"/>
      <c r="G94" s="46"/>
      <c r="H94" s="47"/>
    </row>
    <row r="95" spans="1:8" ht="39.75" customHeight="1" x14ac:dyDescent="0.2">
      <c r="A95" s="663"/>
      <c r="B95" s="878"/>
      <c r="C95" s="879"/>
      <c r="D95" s="879"/>
      <c r="E95" s="31" t="s">
        <v>421</v>
      </c>
      <c r="F95" s="31" t="s">
        <v>422</v>
      </c>
      <c r="G95" s="46"/>
      <c r="H95" s="47"/>
    </row>
    <row r="96" spans="1:8" ht="26.25" customHeight="1" x14ac:dyDescent="0.2">
      <c r="A96" s="663" t="s">
        <v>541</v>
      </c>
      <c r="B96" s="836" t="s">
        <v>345</v>
      </c>
      <c r="C96" s="907"/>
      <c r="D96" s="908"/>
      <c r="E96" s="505" t="s">
        <v>844</v>
      </c>
      <c r="F96" s="60"/>
      <c r="G96" s="46"/>
      <c r="H96" s="46"/>
    </row>
    <row r="97" spans="1:8" ht="12.75" customHeight="1" x14ac:dyDescent="0.2">
      <c r="A97" s="663" t="s">
        <v>541</v>
      </c>
      <c r="B97" s="909" t="s">
        <v>937</v>
      </c>
      <c r="C97" s="910"/>
      <c r="D97" s="910"/>
      <c r="E97" s="910"/>
      <c r="F97" s="911"/>
      <c r="G97" s="48"/>
      <c r="H97" s="48"/>
    </row>
    <row r="98" spans="1:8" ht="24" customHeight="1" x14ac:dyDescent="0.2">
      <c r="A98" s="663" t="s">
        <v>541</v>
      </c>
      <c r="B98" s="166"/>
      <c r="C98" s="912" t="s">
        <v>719</v>
      </c>
      <c r="D98" s="913"/>
      <c r="E98" s="913"/>
      <c r="F98" s="914"/>
      <c r="G98" s="915"/>
      <c r="H98" s="48"/>
    </row>
    <row r="99" spans="1:8" ht="26.25" customHeight="1" x14ac:dyDescent="0.2">
      <c r="A99" s="663" t="s">
        <v>541</v>
      </c>
      <c r="B99" s="167"/>
      <c r="C99" s="54" t="s">
        <v>376</v>
      </c>
      <c r="D99" s="54" t="s">
        <v>377</v>
      </c>
      <c r="E99" s="54" t="s">
        <v>735</v>
      </c>
      <c r="F99" s="81" t="s">
        <v>736</v>
      </c>
      <c r="G99" s="168" t="s">
        <v>720</v>
      </c>
      <c r="H99" s="48"/>
    </row>
    <row r="100" spans="1:8" ht="12.75" customHeight="1" x14ac:dyDescent="0.2">
      <c r="A100" s="663" t="s">
        <v>541</v>
      </c>
      <c r="B100" s="242" t="s">
        <v>598</v>
      </c>
      <c r="C100" s="722"/>
      <c r="D100" s="666"/>
      <c r="E100" s="665" t="s">
        <v>844</v>
      </c>
      <c r="F100" s="666"/>
      <c r="G100" s="51"/>
      <c r="H100" s="48"/>
    </row>
    <row r="101" spans="1:8" ht="12.75" customHeight="1" x14ac:dyDescent="0.2">
      <c r="A101" s="663" t="s">
        <v>541</v>
      </c>
      <c r="B101" s="242" t="s">
        <v>591</v>
      </c>
      <c r="C101" s="722"/>
      <c r="D101" s="666"/>
      <c r="E101" s="666" t="s">
        <v>844</v>
      </c>
      <c r="F101" s="666"/>
      <c r="G101" s="51"/>
      <c r="H101" s="48"/>
    </row>
    <row r="102" spans="1:8" x14ac:dyDescent="0.2">
      <c r="A102" s="663" t="s">
        <v>541</v>
      </c>
      <c r="B102" s="242" t="s">
        <v>599</v>
      </c>
      <c r="C102" s="722"/>
      <c r="D102" s="666"/>
      <c r="E102" s="666" t="s">
        <v>844</v>
      </c>
      <c r="F102" s="666"/>
      <c r="G102" s="51"/>
      <c r="H102" s="48"/>
    </row>
    <row r="103" spans="1:8" ht="25.5" x14ac:dyDescent="0.2">
      <c r="A103" s="663" t="s">
        <v>541</v>
      </c>
      <c r="B103" s="55" t="s">
        <v>600</v>
      </c>
      <c r="C103" s="666"/>
      <c r="D103" s="666"/>
      <c r="E103" s="666"/>
      <c r="F103" s="666" t="s">
        <v>844</v>
      </c>
      <c r="G103" s="51"/>
      <c r="H103" s="48"/>
    </row>
    <row r="104" spans="1:8" ht="12.75" customHeight="1" x14ac:dyDescent="0.2">
      <c r="A104" s="663" t="s">
        <v>541</v>
      </c>
      <c r="B104" s="170" t="s">
        <v>592</v>
      </c>
      <c r="C104" s="666"/>
      <c r="D104" s="666"/>
      <c r="E104" s="666"/>
      <c r="F104" s="666"/>
      <c r="G104" s="51" t="s">
        <v>844</v>
      </c>
      <c r="H104" s="48"/>
    </row>
    <row r="105" spans="1:8" ht="39" customHeight="1" x14ac:dyDescent="0.2">
      <c r="A105" s="663"/>
      <c r="B105" s="58"/>
      <c r="C105" s="59"/>
      <c r="D105" s="59"/>
      <c r="E105" s="59"/>
      <c r="F105" s="59"/>
      <c r="G105" s="57"/>
      <c r="H105" s="48"/>
    </row>
    <row r="106" spans="1:8" s="204" customFormat="1" ht="27" customHeight="1" x14ac:dyDescent="0.2">
      <c r="A106" s="662" t="s">
        <v>420</v>
      </c>
      <c r="B106" s="916" t="s">
        <v>1223</v>
      </c>
      <c r="C106" s="1081"/>
      <c r="D106" s="1081"/>
      <c r="E106" s="1081"/>
      <c r="F106" s="1081"/>
      <c r="G106" s="1081"/>
      <c r="H106" s="48"/>
    </row>
    <row r="107" spans="1:8" s="204" customFormat="1" ht="12.75" customHeight="1" x14ac:dyDescent="0.2">
      <c r="A107" s="662" t="s">
        <v>420</v>
      </c>
      <c r="B107" s="1079" t="s">
        <v>783</v>
      </c>
      <c r="C107" s="1079"/>
      <c r="D107" s="1079"/>
      <c r="E107" s="572"/>
      <c r="F107" s="647"/>
      <c r="G107" s="573"/>
      <c r="H107" s="48"/>
    </row>
    <row r="108" spans="1:8" s="204" customFormat="1" ht="12.75" customHeight="1" x14ac:dyDescent="0.2">
      <c r="A108" s="662" t="s">
        <v>420</v>
      </c>
      <c r="B108" s="1079" t="s">
        <v>784</v>
      </c>
      <c r="C108" s="1079"/>
      <c r="D108" s="1079"/>
      <c r="E108" s="572"/>
      <c r="F108" s="647"/>
      <c r="G108" s="573"/>
      <c r="H108" s="48"/>
    </row>
    <row r="109" spans="1:8" s="204" customFormat="1" ht="12.75" customHeight="1" x14ac:dyDescent="0.2">
      <c r="A109" s="662" t="s">
        <v>420</v>
      </c>
      <c r="B109" s="1079" t="s">
        <v>785</v>
      </c>
      <c r="C109" s="1079"/>
      <c r="D109" s="1079"/>
      <c r="E109" s="576" t="s">
        <v>844</v>
      </c>
      <c r="F109" s="647"/>
      <c r="G109" s="573"/>
      <c r="H109" s="48"/>
    </row>
    <row r="110" spans="1:8" s="204" customFormat="1" ht="12.75" customHeight="1" x14ac:dyDescent="0.2">
      <c r="A110" s="662"/>
      <c r="B110" s="645"/>
      <c r="C110" s="645"/>
      <c r="D110" s="645"/>
      <c r="E110" s="243"/>
      <c r="F110" s="206"/>
      <c r="G110" s="57"/>
      <c r="H110" s="48"/>
    </row>
    <row r="111" spans="1:8" s="204" customFormat="1" ht="12.75" customHeight="1" x14ac:dyDescent="0.2">
      <c r="A111" s="662"/>
      <c r="B111" s="645"/>
      <c r="C111" s="645"/>
      <c r="D111" s="645"/>
      <c r="E111" s="243"/>
      <c r="F111" s="206"/>
      <c r="G111" s="57"/>
      <c r="H111" s="48"/>
    </row>
    <row r="112" spans="1:8" s="204" customFormat="1" ht="12.75" customHeight="1" x14ac:dyDescent="0.2">
      <c r="A112" s="662"/>
      <c r="B112" s="645"/>
      <c r="C112" s="645"/>
      <c r="D112" s="645"/>
      <c r="E112" s="243"/>
      <c r="F112" s="206"/>
      <c r="G112" s="57"/>
      <c r="H112" s="48"/>
    </row>
    <row r="113" spans="1:8" s="204" customFormat="1" ht="12.75" customHeight="1" x14ac:dyDescent="0.2">
      <c r="A113" s="662"/>
      <c r="B113" s="645"/>
      <c r="C113" s="645"/>
      <c r="D113" s="645"/>
      <c r="E113" s="243"/>
      <c r="F113" s="206"/>
      <c r="G113" s="57"/>
      <c r="H113" s="48"/>
    </row>
    <row r="114" spans="1:8" s="204" customFormat="1" ht="12.75" customHeight="1" x14ac:dyDescent="0.2">
      <c r="A114" s="662" t="s">
        <v>420</v>
      </c>
      <c r="B114" s="904" t="s">
        <v>789</v>
      </c>
      <c r="C114" s="904"/>
      <c r="D114" s="904"/>
      <c r="E114" s="904"/>
      <c r="F114" s="904"/>
      <c r="G114" s="904"/>
      <c r="H114" s="48"/>
    </row>
    <row r="115" spans="1:8" s="204" customFormat="1" ht="12.75" customHeight="1" x14ac:dyDescent="0.2">
      <c r="A115" s="662"/>
      <c r="B115" s="905" t="s">
        <v>1224</v>
      </c>
      <c r="C115" s="906"/>
      <c r="D115" s="906"/>
      <c r="E115" s="906"/>
      <c r="F115" s="906"/>
      <c r="G115" s="906"/>
      <c r="H115" s="48"/>
    </row>
    <row r="116" spans="1:8" s="204" customFormat="1" ht="12.75" customHeight="1" x14ac:dyDescent="0.2">
      <c r="A116" s="662"/>
      <c r="B116" s="1080" t="s">
        <v>790</v>
      </c>
      <c r="C116" s="906"/>
      <c r="D116" s="906"/>
      <c r="E116" s="906"/>
      <c r="F116" s="906"/>
      <c r="G116" s="906"/>
      <c r="H116" s="48"/>
    </row>
    <row r="117" spans="1:8" s="204" customFormat="1" ht="12.75" customHeight="1" x14ac:dyDescent="0.2">
      <c r="A117" s="662" t="s">
        <v>420</v>
      </c>
      <c r="B117" s="904" t="s">
        <v>786</v>
      </c>
      <c r="C117" s="904"/>
      <c r="D117" s="904"/>
      <c r="E117" s="574"/>
      <c r="F117" s="243"/>
      <c r="G117" s="575"/>
      <c r="H117" s="48"/>
    </row>
    <row r="118" spans="1:8" s="204" customFormat="1" ht="12.75" customHeight="1" x14ac:dyDescent="0.2">
      <c r="A118" s="662" t="s">
        <v>420</v>
      </c>
      <c r="B118" s="904" t="s">
        <v>787</v>
      </c>
      <c r="C118" s="904"/>
      <c r="D118" s="904"/>
      <c r="E118" s="574"/>
      <c r="F118" s="243"/>
      <c r="G118" s="575"/>
      <c r="H118" s="48"/>
    </row>
    <row r="119" spans="1:8" s="204" customFormat="1" ht="12.75" customHeight="1" x14ac:dyDescent="0.2">
      <c r="A119" s="662" t="s">
        <v>420</v>
      </c>
      <c r="B119" s="904" t="s">
        <v>788</v>
      </c>
      <c r="C119" s="904"/>
      <c r="D119" s="904"/>
      <c r="E119" s="576" t="s">
        <v>844</v>
      </c>
      <c r="F119" s="243"/>
      <c r="G119" s="575"/>
      <c r="H119" s="48"/>
    </row>
    <row r="120" spans="1:8" s="204" customFormat="1" ht="12.75" customHeight="1" x14ac:dyDescent="0.2">
      <c r="A120" s="662"/>
      <c r="B120" s="645"/>
      <c r="C120" s="645"/>
      <c r="D120" s="645"/>
      <c r="E120" s="243"/>
      <c r="F120" s="206"/>
      <c r="G120" s="57"/>
      <c r="H120" s="48"/>
    </row>
    <row r="121" spans="1:8" s="204" customFormat="1" ht="12.75" customHeight="1" x14ac:dyDescent="0.2">
      <c r="A121" s="662"/>
      <c r="B121" s="645"/>
      <c r="C121" s="645"/>
      <c r="D121" s="645"/>
      <c r="E121" s="243"/>
      <c r="F121" s="206"/>
      <c r="G121" s="57"/>
      <c r="H121" s="48"/>
    </row>
    <row r="122" spans="1:8" s="204" customFormat="1" ht="12.75" customHeight="1" x14ac:dyDescent="0.2">
      <c r="A122" s="640"/>
      <c r="B122" s="205"/>
      <c r="C122" s="206"/>
      <c r="D122" s="206"/>
      <c r="E122" s="206"/>
      <c r="F122" s="206"/>
      <c r="G122" s="57"/>
      <c r="H122" s="48"/>
    </row>
    <row r="123" spans="1:8" s="204" customFormat="1" ht="12.75" customHeight="1" thickBot="1" x14ac:dyDescent="0.25">
      <c r="A123" s="662" t="s">
        <v>388</v>
      </c>
      <c r="B123" s="904" t="s">
        <v>601</v>
      </c>
      <c r="C123" s="904"/>
      <c r="D123" s="904"/>
      <c r="E123" s="904"/>
      <c r="F123" s="904"/>
      <c r="G123" s="904"/>
      <c r="H123" s="48"/>
    </row>
    <row r="124" spans="1:8" s="204" customFormat="1" ht="13.5" customHeight="1" x14ac:dyDescent="0.2">
      <c r="A124" s="662" t="s">
        <v>388</v>
      </c>
      <c r="B124" s="645"/>
      <c r="C124" s="645"/>
      <c r="D124" s="645"/>
      <c r="E124" s="262" t="s">
        <v>84</v>
      </c>
      <c r="F124" s="263" t="s">
        <v>85</v>
      </c>
      <c r="G124" s="645"/>
      <c r="H124" s="48"/>
    </row>
    <row r="125" spans="1:8" s="204" customFormat="1" ht="12.75" customHeight="1" x14ac:dyDescent="0.2">
      <c r="A125" s="662" t="s">
        <v>388</v>
      </c>
      <c r="B125" s="645" t="s">
        <v>602</v>
      </c>
      <c r="C125" s="645"/>
      <c r="D125" s="645"/>
      <c r="E125" s="264"/>
      <c r="F125" s="265"/>
      <c r="G125" s="57"/>
      <c r="H125" s="48"/>
    </row>
    <row r="126" spans="1:8" s="204" customFormat="1" ht="15.75" customHeight="1" x14ac:dyDescent="0.2">
      <c r="A126" s="662" t="s">
        <v>388</v>
      </c>
      <c r="B126" s="645" t="s">
        <v>603</v>
      </c>
      <c r="C126" s="645"/>
      <c r="D126" s="645"/>
      <c r="E126" s="264"/>
      <c r="F126" s="265"/>
      <c r="G126" s="57"/>
      <c r="H126" s="48"/>
    </row>
    <row r="127" spans="1:8" s="204" customFormat="1" ht="12.75" customHeight="1" x14ac:dyDescent="0.2">
      <c r="A127" s="662" t="s">
        <v>388</v>
      </c>
      <c r="B127" s="233" t="s">
        <v>604</v>
      </c>
      <c r="C127" s="243"/>
      <c r="D127" s="243"/>
      <c r="E127" s="264"/>
      <c r="F127" s="265"/>
      <c r="G127" s="57"/>
      <c r="H127" s="48"/>
    </row>
    <row r="128" spans="1:8" s="204" customFormat="1" ht="28.5" customHeight="1" x14ac:dyDescent="0.2">
      <c r="A128" s="662" t="s">
        <v>388</v>
      </c>
      <c r="B128" s="244" t="s">
        <v>605</v>
      </c>
      <c r="C128" s="243"/>
      <c r="D128" s="243"/>
      <c r="E128" s="264"/>
      <c r="F128" s="265"/>
      <c r="G128" s="57"/>
      <c r="H128" s="48"/>
    </row>
    <row r="129" spans="1:8" s="204" customFormat="1" ht="15" customHeight="1" x14ac:dyDescent="0.2">
      <c r="A129" s="662" t="s">
        <v>388</v>
      </c>
      <c r="B129" s="659" t="s">
        <v>606</v>
      </c>
      <c r="C129" s="243"/>
      <c r="D129" s="243"/>
      <c r="E129" s="264"/>
      <c r="F129" s="265"/>
      <c r="G129" s="57"/>
      <c r="H129" s="48"/>
    </row>
    <row r="130" spans="1:8" s="204" customFormat="1" ht="12.75" customHeight="1" x14ac:dyDescent="0.2">
      <c r="A130" s="662" t="s">
        <v>388</v>
      </c>
      <c r="B130" s="244" t="s">
        <v>607</v>
      </c>
      <c r="C130" s="243"/>
      <c r="D130" s="243"/>
      <c r="E130" s="506" t="s">
        <v>844</v>
      </c>
      <c r="F130" s="507" t="s">
        <v>844</v>
      </c>
      <c r="G130" s="57"/>
      <c r="H130" s="48"/>
    </row>
    <row r="131" spans="1:8" s="204" customFormat="1" ht="12.75" customHeight="1" thickBot="1" x14ac:dyDescent="0.25">
      <c r="A131" s="662" t="s">
        <v>388</v>
      </c>
      <c r="B131" s="244" t="s">
        <v>379</v>
      </c>
      <c r="C131" s="243"/>
      <c r="D131" s="243"/>
      <c r="E131" s="508" t="s">
        <v>844</v>
      </c>
      <c r="F131" s="509" t="s">
        <v>844</v>
      </c>
      <c r="G131" s="57"/>
      <c r="H131" s="48"/>
    </row>
    <row r="132" spans="1:8" x14ac:dyDescent="0.2">
      <c r="A132" s="663"/>
      <c r="B132" s="58"/>
      <c r="C132" s="59"/>
      <c r="D132" s="59"/>
      <c r="E132" s="59"/>
      <c r="F132" s="59"/>
      <c r="G132" s="48"/>
      <c r="H132" s="48"/>
    </row>
    <row r="133" spans="1:8" x14ac:dyDescent="0.2">
      <c r="A133" s="663" t="s">
        <v>389</v>
      </c>
      <c r="B133" s="925" t="s">
        <v>608</v>
      </c>
      <c r="C133" s="926"/>
      <c r="D133" s="926"/>
      <c r="E133" s="926"/>
      <c r="F133" s="926"/>
      <c r="G133" s="48"/>
      <c r="H133" s="48"/>
    </row>
    <row r="134" spans="1:8" x14ac:dyDescent="0.2">
      <c r="A134" s="663" t="s">
        <v>389</v>
      </c>
      <c r="B134" s="639"/>
      <c r="C134" s="510" t="s">
        <v>421</v>
      </c>
      <c r="D134" s="31" t="s">
        <v>422</v>
      </c>
      <c r="E134" s="631"/>
      <c r="F134" s="631"/>
      <c r="G134" s="48"/>
      <c r="H134" s="48"/>
    </row>
    <row r="135" spans="1:8" x14ac:dyDescent="0.2">
      <c r="A135" s="663"/>
      <c r="B135" s="56"/>
      <c r="C135" s="57"/>
      <c r="D135" s="48"/>
      <c r="E135" s="48"/>
      <c r="F135" s="48"/>
      <c r="G135" s="48"/>
      <c r="H135" s="48"/>
    </row>
    <row r="136" spans="1:8" ht="12.75" customHeight="1" x14ac:dyDescent="0.2">
      <c r="A136" s="650"/>
      <c r="B136" s="664"/>
      <c r="C136" s="52"/>
      <c r="D136" s="53"/>
      <c r="E136" s="30"/>
      <c r="F136" s="27"/>
      <c r="G136" s="664"/>
      <c r="H136" s="48"/>
    </row>
    <row r="137" spans="1:8" ht="27" customHeight="1" x14ac:dyDescent="0.2">
      <c r="A137" s="663" t="s">
        <v>593</v>
      </c>
      <c r="B137" s="826" t="s">
        <v>597</v>
      </c>
      <c r="C137" s="857"/>
      <c r="D137" s="857"/>
      <c r="E137" s="511" t="s">
        <v>875</v>
      </c>
      <c r="F137" s="27"/>
      <c r="G137" s="664"/>
      <c r="H137" s="664"/>
    </row>
    <row r="138" spans="1:8" ht="27" customHeight="1" x14ac:dyDescent="0.2">
      <c r="A138" s="663" t="s">
        <v>593</v>
      </c>
      <c r="B138" s="857" t="s">
        <v>596</v>
      </c>
      <c r="C138" s="857"/>
      <c r="D138" s="857"/>
      <c r="E138" s="579" t="s">
        <v>875</v>
      </c>
      <c r="F138" s="27"/>
      <c r="G138" s="664"/>
      <c r="H138" s="664"/>
    </row>
    <row r="139" spans="1:8" ht="13.5" customHeight="1" x14ac:dyDescent="0.2">
      <c r="A139" s="663"/>
      <c r="B139" s="638"/>
      <c r="C139" s="638"/>
      <c r="D139" s="638"/>
      <c r="E139" s="62"/>
      <c r="F139" s="27"/>
      <c r="G139" s="664"/>
      <c r="H139" s="664"/>
    </row>
    <row r="140" spans="1:8" ht="54.75" customHeight="1" x14ac:dyDescent="0.2">
      <c r="A140" s="663" t="s">
        <v>595</v>
      </c>
      <c r="B140" s="918" t="s">
        <v>1225</v>
      </c>
      <c r="C140" s="919"/>
      <c r="D140" s="919"/>
      <c r="E140" s="919"/>
      <c r="F140" s="920"/>
      <c r="G140" s="664"/>
      <c r="H140" s="664"/>
    </row>
    <row r="141" spans="1:8" x14ac:dyDescent="0.2">
      <c r="A141" s="663" t="s">
        <v>595</v>
      </c>
      <c r="B141" s="927"/>
      <c r="C141" s="928"/>
      <c r="D141" s="928"/>
      <c r="E141" s="928"/>
      <c r="F141" s="929"/>
      <c r="G141" s="664"/>
      <c r="H141" s="664"/>
    </row>
    <row r="142" spans="1:8" ht="15.75" customHeight="1" x14ac:dyDescent="0.2">
      <c r="A142" s="663"/>
      <c r="B142" s="159"/>
      <c r="C142" s="159"/>
      <c r="D142" s="159"/>
      <c r="E142" s="62"/>
      <c r="F142" s="27"/>
      <c r="G142" s="664"/>
      <c r="H142" s="664"/>
    </row>
    <row r="143" spans="1:8" ht="17.25" customHeight="1" x14ac:dyDescent="0.2">
      <c r="A143" s="211" t="s">
        <v>609</v>
      </c>
      <c r="B143" s="930" t="s">
        <v>6</v>
      </c>
      <c r="C143" s="931"/>
      <c r="D143" s="931"/>
      <c r="E143" s="931"/>
      <c r="F143" s="931"/>
      <c r="G143" s="48"/>
      <c r="H143" s="664"/>
    </row>
    <row r="144" spans="1:8" x14ac:dyDescent="0.2">
      <c r="A144" s="211" t="s">
        <v>609</v>
      </c>
      <c r="B144" s="246" t="s">
        <v>7</v>
      </c>
      <c r="C144" s="214"/>
      <c r="D144" s="55"/>
      <c r="E144" s="55"/>
      <c r="F144" s="47"/>
      <c r="G144" s="48"/>
      <c r="H144" s="48"/>
    </row>
    <row r="145" spans="1:11" x14ac:dyDescent="0.2">
      <c r="A145" s="211" t="s">
        <v>609</v>
      </c>
      <c r="B145" s="246" t="s">
        <v>539</v>
      </c>
      <c r="C145" s="214"/>
      <c r="D145" s="55"/>
      <c r="E145" s="55"/>
      <c r="F145" s="47"/>
      <c r="G145" s="664"/>
      <c r="H145" s="48"/>
    </row>
    <row r="146" spans="1:11" x14ac:dyDescent="0.2">
      <c r="A146" s="211" t="s">
        <v>609</v>
      </c>
      <c r="B146" s="246" t="s">
        <v>594</v>
      </c>
      <c r="C146" s="214"/>
      <c r="D146" s="55"/>
      <c r="E146" s="55"/>
      <c r="F146" s="47"/>
      <c r="G146" s="664"/>
      <c r="H146" s="664"/>
    </row>
    <row r="147" spans="1:11" x14ac:dyDescent="0.2">
      <c r="A147" s="211" t="s">
        <v>609</v>
      </c>
      <c r="B147" s="246" t="s">
        <v>8</v>
      </c>
      <c r="C147" s="402" t="s">
        <v>844</v>
      </c>
      <c r="D147" s="55"/>
      <c r="E147" s="55"/>
      <c r="F147" s="47"/>
      <c r="G147" s="664"/>
      <c r="H147" s="664"/>
    </row>
    <row r="148" spans="1:11" x14ac:dyDescent="0.2">
      <c r="A148" s="211" t="s">
        <v>609</v>
      </c>
      <c r="B148" s="649" t="s">
        <v>9</v>
      </c>
      <c r="C148" s="402" t="s">
        <v>844</v>
      </c>
      <c r="D148" s="638"/>
      <c r="E148" s="62"/>
      <c r="F148" s="27"/>
      <c r="G148" s="664"/>
      <c r="H148" s="664"/>
    </row>
    <row r="149" spans="1:11" x14ac:dyDescent="0.2">
      <c r="A149" s="211" t="s">
        <v>609</v>
      </c>
      <c r="B149" s="246" t="s">
        <v>10</v>
      </c>
      <c r="C149" s="512" t="s">
        <v>844</v>
      </c>
      <c r="D149" s="664"/>
      <c r="E149" s="664"/>
      <c r="F149" s="664"/>
      <c r="G149" s="664"/>
      <c r="H149" s="664"/>
    </row>
    <row r="150" spans="1:11" x14ac:dyDescent="0.2">
      <c r="A150" s="211" t="s">
        <v>609</v>
      </c>
      <c r="B150" s="246" t="s">
        <v>11</v>
      </c>
      <c r="C150" s="874"/>
      <c r="D150" s="889"/>
      <c r="E150" s="846"/>
      <c r="F150" s="664"/>
      <c r="G150" s="664"/>
      <c r="H150" s="664"/>
    </row>
    <row r="151" spans="1:11" x14ac:dyDescent="0.2">
      <c r="A151" s="663"/>
      <c r="B151" s="638"/>
      <c r="C151" s="638"/>
      <c r="D151" s="638"/>
      <c r="E151" s="62"/>
      <c r="F151" s="27"/>
      <c r="G151" s="664"/>
      <c r="H151" s="664"/>
    </row>
    <row r="152" spans="1:11" ht="39" customHeight="1" x14ac:dyDescent="0.25">
      <c r="A152" s="366"/>
      <c r="B152" s="22" t="s">
        <v>773</v>
      </c>
      <c r="C152" s="52"/>
      <c r="D152" s="35"/>
      <c r="E152" s="664"/>
      <c r="F152" s="27"/>
      <c r="G152" s="664"/>
      <c r="H152" s="664"/>
    </row>
    <row r="153" spans="1:11" ht="41.25" customHeight="1" x14ac:dyDescent="0.2">
      <c r="A153" s="366"/>
      <c r="B153" s="921" t="s">
        <v>1226</v>
      </c>
      <c r="C153" s="838"/>
      <c r="D153" s="838"/>
      <c r="E153" s="838"/>
      <c r="F153" s="838"/>
      <c r="G153" s="664"/>
      <c r="H153" s="664"/>
    </row>
    <row r="154" spans="1:11" ht="19.5" customHeight="1" x14ac:dyDescent="0.25">
      <c r="A154" s="366"/>
      <c r="B154" s="22"/>
      <c r="C154" s="52"/>
      <c r="D154" s="35"/>
      <c r="E154" s="664"/>
      <c r="F154" s="27"/>
      <c r="G154" s="664"/>
      <c r="H154" s="664"/>
      <c r="I154" s="5"/>
      <c r="J154" s="5"/>
      <c r="K154" s="5"/>
    </row>
    <row r="155" spans="1:11" ht="13.5" customHeight="1" x14ac:dyDescent="0.2">
      <c r="A155" s="363" t="s">
        <v>525</v>
      </c>
      <c r="B155" s="922" t="s">
        <v>938</v>
      </c>
      <c r="C155" s="923"/>
      <c r="D155" s="923"/>
      <c r="E155" s="923"/>
      <c r="F155" s="923"/>
      <c r="G155" s="664"/>
      <c r="H155" s="236"/>
    </row>
    <row r="156" spans="1:11" ht="12.75" customHeight="1" x14ac:dyDescent="0.2">
      <c r="A156" s="363"/>
      <c r="B156" s="656"/>
      <c r="C156" s="651"/>
      <c r="D156" s="651"/>
      <c r="E156" s="651"/>
      <c r="F156" s="651"/>
      <c r="G156" s="664"/>
      <c r="H156" s="250"/>
    </row>
    <row r="157" spans="1:11" ht="12.75" customHeight="1" x14ac:dyDescent="0.2">
      <c r="A157" s="363" t="s">
        <v>525</v>
      </c>
      <c r="B157" s="125" t="s">
        <v>774</v>
      </c>
      <c r="C157" s="416"/>
      <c r="D157" s="826" t="s">
        <v>775</v>
      </c>
      <c r="E157" s="856"/>
      <c r="F157" s="417"/>
      <c r="G157" s="664"/>
      <c r="H157" s="664"/>
    </row>
    <row r="158" spans="1:11" x14ac:dyDescent="0.2">
      <c r="A158" s="363" t="s">
        <v>525</v>
      </c>
      <c r="B158" s="125" t="s">
        <v>776</v>
      </c>
      <c r="C158" s="416"/>
      <c r="D158" s="826" t="s">
        <v>225</v>
      </c>
      <c r="E158" s="856"/>
      <c r="F158" s="417"/>
      <c r="G158" s="664"/>
      <c r="H158" s="664"/>
    </row>
    <row r="159" spans="1:11" x14ac:dyDescent="0.2">
      <c r="A159" s="363"/>
      <c r="B159" s="656"/>
      <c r="C159" s="651"/>
      <c r="D159" s="651"/>
      <c r="E159" s="651"/>
      <c r="F159" s="651"/>
      <c r="G159" s="664"/>
      <c r="H159" s="664"/>
    </row>
    <row r="160" spans="1:11" x14ac:dyDescent="0.2">
      <c r="A160" s="363" t="s">
        <v>525</v>
      </c>
      <c r="B160" s="36"/>
      <c r="C160" s="124" t="s">
        <v>226</v>
      </c>
      <c r="D160" s="124" t="s">
        <v>227</v>
      </c>
      <c r="E160" s="418" t="s">
        <v>879</v>
      </c>
      <c r="F160" s="664"/>
      <c r="G160" s="664"/>
      <c r="H160" s="664"/>
    </row>
    <row r="161" spans="1:8" ht="25.5" x14ac:dyDescent="0.2">
      <c r="A161" s="363" t="s">
        <v>525</v>
      </c>
      <c r="B161" s="667" t="s">
        <v>922</v>
      </c>
      <c r="C161" s="412" t="s">
        <v>875</v>
      </c>
      <c r="D161" s="412" t="s">
        <v>875</v>
      </c>
      <c r="E161" s="418" t="s">
        <v>875</v>
      </c>
      <c r="F161" s="664"/>
      <c r="G161" s="664"/>
      <c r="H161" s="664"/>
    </row>
    <row r="162" spans="1:8" x14ac:dyDescent="0.2">
      <c r="A162" s="363" t="s">
        <v>525</v>
      </c>
      <c r="B162" s="661" t="s">
        <v>346</v>
      </c>
      <c r="C162" s="412" t="s">
        <v>875</v>
      </c>
      <c r="D162" s="412" t="s">
        <v>875</v>
      </c>
      <c r="E162" s="418" t="s">
        <v>875</v>
      </c>
      <c r="F162" s="664"/>
      <c r="G162" s="664"/>
      <c r="H162" s="664"/>
    </row>
    <row r="163" spans="1:8" x14ac:dyDescent="0.2">
      <c r="A163" s="363" t="s">
        <v>525</v>
      </c>
      <c r="B163" s="661" t="s">
        <v>228</v>
      </c>
      <c r="C163" s="25"/>
      <c r="D163" s="25"/>
      <c r="E163" s="418"/>
      <c r="F163" s="664"/>
      <c r="G163" s="664"/>
      <c r="H163" s="664"/>
    </row>
    <row r="164" spans="1:8" x14ac:dyDescent="0.2">
      <c r="A164" s="363" t="s">
        <v>525</v>
      </c>
      <c r="B164" s="661" t="s">
        <v>230</v>
      </c>
      <c r="C164" s="25"/>
      <c r="D164" s="25"/>
      <c r="E164" s="418"/>
      <c r="F164" s="664"/>
      <c r="G164" s="664"/>
      <c r="H164" s="664"/>
    </row>
    <row r="165" spans="1:8" x14ac:dyDescent="0.2">
      <c r="A165" s="363" t="s">
        <v>525</v>
      </c>
      <c r="B165" s="661" t="s">
        <v>229</v>
      </c>
      <c r="C165" s="25"/>
      <c r="D165" s="25"/>
      <c r="E165" s="418"/>
      <c r="F165" s="664"/>
      <c r="G165" s="664"/>
      <c r="H165" s="664"/>
    </row>
    <row r="166" spans="1:8" x14ac:dyDescent="0.2">
      <c r="A166" s="363" t="s">
        <v>525</v>
      </c>
      <c r="B166" s="194" t="s">
        <v>1228</v>
      </c>
      <c r="C166" s="412" t="s">
        <v>875</v>
      </c>
      <c r="D166" s="412" t="s">
        <v>875</v>
      </c>
      <c r="E166" s="418" t="s">
        <v>875</v>
      </c>
      <c r="F166" s="664"/>
      <c r="G166" s="664"/>
      <c r="H166" s="664"/>
    </row>
    <row r="167" spans="1:8" s="785" customFormat="1" x14ac:dyDescent="0.2">
      <c r="A167" s="363" t="s">
        <v>525</v>
      </c>
      <c r="B167" s="256" t="s">
        <v>1229</v>
      </c>
      <c r="C167" s="412" t="s">
        <v>875</v>
      </c>
      <c r="D167" s="412" t="s">
        <v>875</v>
      </c>
      <c r="E167" s="418" t="s">
        <v>875</v>
      </c>
    </row>
    <row r="168" spans="1:8" s="785" customFormat="1" x14ac:dyDescent="0.2">
      <c r="A168" s="363" t="s">
        <v>525</v>
      </c>
      <c r="B168" s="256" t="s">
        <v>381</v>
      </c>
      <c r="C168" s="412" t="s">
        <v>875</v>
      </c>
      <c r="D168" s="412" t="s">
        <v>875</v>
      </c>
      <c r="E168" s="418" t="s">
        <v>875</v>
      </c>
    </row>
    <row r="169" spans="1:8" x14ac:dyDescent="0.2">
      <c r="A169" s="366"/>
      <c r="B169" s="664"/>
      <c r="C169" s="187"/>
      <c r="D169" s="187"/>
      <c r="E169" s="664"/>
      <c r="F169" s="664"/>
      <c r="G169" s="664"/>
      <c r="H169" s="664"/>
    </row>
    <row r="170" spans="1:8" x14ac:dyDescent="0.2">
      <c r="A170" s="363" t="s">
        <v>525</v>
      </c>
      <c r="B170" s="935" t="s">
        <v>270</v>
      </c>
      <c r="C170" s="936"/>
      <c r="D170" s="936"/>
      <c r="E170" s="936"/>
      <c r="F170" s="936"/>
      <c r="G170" s="664"/>
      <c r="H170" s="664"/>
    </row>
    <row r="171" spans="1:8" ht="38.25" x14ac:dyDescent="0.2">
      <c r="A171" s="363" t="s">
        <v>525</v>
      </c>
      <c r="B171" s="36"/>
      <c r="C171" s="736" t="s">
        <v>922</v>
      </c>
      <c r="D171" s="124" t="s">
        <v>346</v>
      </c>
      <c r="E171" s="257" t="s">
        <v>380</v>
      </c>
      <c r="F171" s="419" t="s">
        <v>922</v>
      </c>
      <c r="G171" s="419" t="s">
        <v>346</v>
      </c>
      <c r="H171" s="419" t="s">
        <v>380</v>
      </c>
    </row>
    <row r="172" spans="1:8" x14ac:dyDescent="0.2">
      <c r="A172" s="363" t="s">
        <v>525</v>
      </c>
      <c r="B172" s="661" t="s">
        <v>231</v>
      </c>
      <c r="C172" s="424" t="s">
        <v>875</v>
      </c>
      <c r="D172" s="424" t="s">
        <v>875</v>
      </c>
      <c r="E172" s="424" t="s">
        <v>875</v>
      </c>
      <c r="F172" s="420" t="s">
        <v>875</v>
      </c>
      <c r="G172" s="420" t="s">
        <v>875</v>
      </c>
      <c r="H172" s="420" t="s">
        <v>875</v>
      </c>
    </row>
    <row r="173" spans="1:8" x14ac:dyDescent="0.2">
      <c r="A173" s="363" t="s">
        <v>525</v>
      </c>
      <c r="B173" s="661" t="s">
        <v>232</v>
      </c>
      <c r="C173" s="424" t="s">
        <v>875</v>
      </c>
      <c r="D173" s="424" t="s">
        <v>875</v>
      </c>
      <c r="E173" s="424" t="s">
        <v>875</v>
      </c>
      <c r="F173" s="420" t="s">
        <v>875</v>
      </c>
      <c r="G173" s="420" t="s">
        <v>875</v>
      </c>
      <c r="H173" s="420" t="s">
        <v>875</v>
      </c>
    </row>
    <row r="174" spans="1:8" x14ac:dyDescent="0.2">
      <c r="A174" s="363" t="s">
        <v>525</v>
      </c>
      <c r="B174" s="661" t="s">
        <v>347</v>
      </c>
      <c r="C174" s="424" t="s">
        <v>875</v>
      </c>
      <c r="D174" s="424" t="s">
        <v>875</v>
      </c>
      <c r="E174" s="424" t="s">
        <v>875</v>
      </c>
      <c r="F174" s="420" t="s">
        <v>875</v>
      </c>
      <c r="G174" s="420" t="s">
        <v>875</v>
      </c>
      <c r="H174" s="420" t="s">
        <v>875</v>
      </c>
    </row>
    <row r="175" spans="1:8" x14ac:dyDescent="0.2">
      <c r="A175" s="363" t="s">
        <v>525</v>
      </c>
      <c r="B175" s="661" t="s">
        <v>348</v>
      </c>
      <c r="C175" s="424" t="s">
        <v>875</v>
      </c>
      <c r="D175" s="424" t="s">
        <v>875</v>
      </c>
      <c r="E175" s="424" t="s">
        <v>875</v>
      </c>
      <c r="F175" s="420" t="s">
        <v>875</v>
      </c>
      <c r="G175" s="420" t="s">
        <v>875</v>
      </c>
      <c r="H175" s="420" t="s">
        <v>875</v>
      </c>
    </row>
    <row r="176" spans="1:8" x14ac:dyDescent="0.2">
      <c r="A176" s="363" t="s">
        <v>525</v>
      </c>
      <c r="B176" s="661" t="s">
        <v>349</v>
      </c>
      <c r="C176" s="424" t="s">
        <v>875</v>
      </c>
      <c r="D176" s="424" t="s">
        <v>875</v>
      </c>
      <c r="E176" s="424" t="s">
        <v>875</v>
      </c>
      <c r="F176" s="420" t="s">
        <v>875</v>
      </c>
      <c r="G176" s="420" t="s">
        <v>875</v>
      </c>
      <c r="H176" s="420" t="s">
        <v>875</v>
      </c>
    </row>
    <row r="177" spans="1:11" x14ac:dyDescent="0.2">
      <c r="A177" s="363" t="s">
        <v>525</v>
      </c>
      <c r="B177" s="661" t="s">
        <v>350</v>
      </c>
      <c r="C177" s="424" t="s">
        <v>875</v>
      </c>
      <c r="D177" s="424" t="s">
        <v>875</v>
      </c>
      <c r="E177" s="424" t="s">
        <v>875</v>
      </c>
      <c r="F177" s="420" t="s">
        <v>875</v>
      </c>
      <c r="G177" s="420" t="s">
        <v>875</v>
      </c>
      <c r="H177" s="420" t="s">
        <v>875</v>
      </c>
    </row>
    <row r="178" spans="1:11" x14ac:dyDescent="0.2">
      <c r="A178" s="366"/>
      <c r="B178" s="194" t="s">
        <v>572</v>
      </c>
      <c r="C178" s="192">
        <f>SUM(C172:C177)</f>
        <v>0</v>
      </c>
      <c r="D178" s="192">
        <f>SUM(D172:D177)</f>
        <v>0</v>
      </c>
      <c r="E178" s="258">
        <f>SUM(E172:E177)</f>
        <v>0</v>
      </c>
      <c r="F178" s="420"/>
      <c r="G178" s="420"/>
      <c r="H178" s="420"/>
    </row>
    <row r="179" spans="1:11" x14ac:dyDescent="0.2">
      <c r="A179" s="363" t="s">
        <v>525</v>
      </c>
      <c r="B179" s="36"/>
      <c r="C179" s="124" t="s">
        <v>228</v>
      </c>
      <c r="D179" s="124" t="s">
        <v>229</v>
      </c>
      <c r="E179" s="124" t="s">
        <v>230</v>
      </c>
      <c r="F179" s="421" t="s">
        <v>228</v>
      </c>
      <c r="G179" s="422" t="s">
        <v>880</v>
      </c>
      <c r="H179" s="422" t="s">
        <v>230</v>
      </c>
      <c r="I179" s="422" t="s">
        <v>1228</v>
      </c>
      <c r="J179" s="422" t="s">
        <v>1229</v>
      </c>
      <c r="K179" s="422" t="s">
        <v>381</v>
      </c>
    </row>
    <row r="180" spans="1:11" x14ac:dyDescent="0.2">
      <c r="A180" s="363" t="s">
        <v>525</v>
      </c>
      <c r="B180" s="661" t="s">
        <v>351</v>
      </c>
      <c r="C180" s="193"/>
      <c r="D180" s="193"/>
      <c r="E180" s="193"/>
      <c r="F180" s="420"/>
      <c r="G180" s="420"/>
      <c r="H180" s="420"/>
    </row>
    <row r="181" spans="1:11" x14ac:dyDescent="0.2">
      <c r="A181" s="363" t="s">
        <v>525</v>
      </c>
      <c r="B181" s="661" t="s">
        <v>352</v>
      </c>
      <c r="C181" s="193"/>
      <c r="D181" s="193"/>
      <c r="E181" s="193"/>
      <c r="F181" s="420"/>
      <c r="G181" s="420"/>
      <c r="H181" s="420"/>
    </row>
    <row r="182" spans="1:11" x14ac:dyDescent="0.2">
      <c r="A182" s="363" t="s">
        <v>525</v>
      </c>
      <c r="B182" s="661" t="s">
        <v>353</v>
      </c>
      <c r="C182" s="193"/>
      <c r="D182" s="193"/>
      <c r="E182" s="193"/>
      <c r="F182" s="420"/>
      <c r="G182" s="420"/>
      <c r="H182" s="420"/>
    </row>
    <row r="183" spans="1:11" x14ac:dyDescent="0.2">
      <c r="A183" s="363" t="s">
        <v>525</v>
      </c>
      <c r="B183" s="37" t="s">
        <v>354</v>
      </c>
      <c r="C183" s="193"/>
      <c r="D183" s="193"/>
      <c r="E183" s="193"/>
      <c r="F183" s="420"/>
      <c r="G183" s="420"/>
      <c r="H183" s="420"/>
    </row>
    <row r="184" spans="1:11" x14ac:dyDescent="0.2">
      <c r="A184" s="363" t="s">
        <v>525</v>
      </c>
      <c r="B184" s="37" t="s">
        <v>355</v>
      </c>
      <c r="C184" s="193"/>
      <c r="D184" s="193"/>
      <c r="E184" s="193"/>
      <c r="F184" s="420"/>
      <c r="G184" s="420"/>
      <c r="H184" s="420"/>
    </row>
    <row r="185" spans="1:11" x14ac:dyDescent="0.2">
      <c r="A185" s="363" t="s">
        <v>525</v>
      </c>
      <c r="B185" s="661" t="s">
        <v>356</v>
      </c>
      <c r="C185" s="193"/>
      <c r="D185" s="193"/>
      <c r="E185" s="193"/>
      <c r="F185" s="420"/>
      <c r="G185" s="420"/>
      <c r="H185" s="420"/>
    </row>
    <row r="186" spans="1:11" x14ac:dyDescent="0.2">
      <c r="A186" s="366"/>
      <c r="B186" s="661" t="s">
        <v>572</v>
      </c>
      <c r="C186" s="425">
        <f>SUM(C180:C185)</f>
        <v>0</v>
      </c>
      <c r="D186" s="192">
        <f>SUM(D180:D185)</f>
        <v>0</v>
      </c>
      <c r="E186" s="425">
        <f>SUM(E180:E185)</f>
        <v>0</v>
      </c>
      <c r="F186" s="420">
        <f t="shared" ref="F186:H186" si="0">SUM(F180:F185)</f>
        <v>0</v>
      </c>
      <c r="G186" s="420">
        <f t="shared" si="0"/>
        <v>0</v>
      </c>
      <c r="H186" s="420">
        <f t="shared" si="0"/>
        <v>0</v>
      </c>
    </row>
    <row r="187" spans="1:11" x14ac:dyDescent="0.2">
      <c r="A187" s="363" t="s">
        <v>526</v>
      </c>
      <c r="B187" s="937" t="s">
        <v>100</v>
      </c>
      <c r="C187" s="937"/>
      <c r="D187" s="937"/>
      <c r="E187" s="937"/>
      <c r="F187" s="937"/>
      <c r="G187" s="664"/>
      <c r="H187" s="664"/>
    </row>
    <row r="188" spans="1:11" ht="18" customHeight="1" x14ac:dyDescent="0.2">
      <c r="A188" s="363" t="s">
        <v>526</v>
      </c>
      <c r="B188" s="938" t="s">
        <v>357</v>
      </c>
      <c r="C188" s="938"/>
      <c r="D188" s="938"/>
      <c r="E188" s="66"/>
      <c r="F188" s="52"/>
      <c r="G188" s="374"/>
      <c r="H188" s="664"/>
    </row>
    <row r="189" spans="1:11" x14ac:dyDescent="0.2">
      <c r="A189" s="363" t="s">
        <v>526</v>
      </c>
      <c r="B189" s="857" t="s">
        <v>358</v>
      </c>
      <c r="C189" s="857"/>
      <c r="D189" s="857"/>
      <c r="E189" s="66"/>
      <c r="F189" s="52"/>
      <c r="G189" s="374"/>
      <c r="H189" s="664"/>
    </row>
    <row r="190" spans="1:11" ht="12.75" customHeight="1" x14ac:dyDescent="0.2">
      <c r="A190" s="363" t="s">
        <v>526</v>
      </c>
      <c r="B190" s="857" t="s">
        <v>359</v>
      </c>
      <c r="C190" s="857"/>
      <c r="D190" s="857"/>
      <c r="E190" s="66"/>
      <c r="F190" s="188" t="s">
        <v>423</v>
      </c>
      <c r="G190" s="374"/>
      <c r="H190" s="664"/>
    </row>
    <row r="191" spans="1:11" ht="12.75" customHeight="1" x14ac:dyDescent="0.2">
      <c r="A191" s="363" t="s">
        <v>526</v>
      </c>
      <c r="B191" s="857" t="s">
        <v>250</v>
      </c>
      <c r="C191" s="857"/>
      <c r="D191" s="857"/>
      <c r="E191" s="66"/>
      <c r="F191" s="188" t="s">
        <v>424</v>
      </c>
      <c r="G191" s="374"/>
      <c r="H191" s="664"/>
    </row>
    <row r="192" spans="1:11" ht="12.75" customHeight="1" x14ac:dyDescent="0.2">
      <c r="A192" s="363" t="s">
        <v>526</v>
      </c>
      <c r="B192" s="857" t="s">
        <v>251</v>
      </c>
      <c r="C192" s="857"/>
      <c r="D192" s="857"/>
      <c r="E192" s="66"/>
      <c r="F192" s="52"/>
      <c r="G192" s="374"/>
      <c r="H192" s="664"/>
    </row>
    <row r="193" spans="1:8" ht="12.75" customHeight="1" x14ac:dyDescent="0.2">
      <c r="A193" s="363" t="s">
        <v>526</v>
      </c>
      <c r="B193" s="932" t="s">
        <v>582</v>
      </c>
      <c r="C193" s="907"/>
      <c r="D193" s="907"/>
      <c r="E193" s="915"/>
      <c r="F193" s="72"/>
      <c r="G193" s="664"/>
      <c r="H193" s="664"/>
    </row>
    <row r="194" spans="1:8" ht="26.25" customHeight="1" x14ac:dyDescent="0.2">
      <c r="A194" s="366"/>
      <c r="B194" s="664"/>
      <c r="C194" s="664"/>
      <c r="D194" s="664"/>
      <c r="E194" s="664"/>
      <c r="F194" s="27"/>
      <c r="G194" s="664"/>
      <c r="H194" s="664"/>
    </row>
    <row r="195" spans="1:8" ht="25.5" customHeight="1" x14ac:dyDescent="0.2">
      <c r="A195" s="363" t="s">
        <v>527</v>
      </c>
      <c r="B195" s="921" t="s">
        <v>618</v>
      </c>
      <c r="C195" s="838"/>
      <c r="D195" s="838"/>
      <c r="E195" s="838"/>
      <c r="F195" s="838"/>
      <c r="G195" s="664"/>
      <c r="H195" s="664"/>
    </row>
    <row r="196" spans="1:8" s="741" customFormat="1" ht="12.75" customHeight="1" x14ac:dyDescent="0.2">
      <c r="A196" s="363"/>
      <c r="B196" s="933" t="s">
        <v>967</v>
      </c>
      <c r="C196" s="934"/>
      <c r="D196" s="171"/>
      <c r="E196" s="737"/>
      <c r="F196" s="737"/>
    </row>
    <row r="197" spans="1:8" ht="15" customHeight="1" x14ac:dyDescent="0.2">
      <c r="A197" s="363" t="s">
        <v>527</v>
      </c>
      <c r="B197" s="933" t="s">
        <v>968</v>
      </c>
      <c r="C197" s="934"/>
      <c r="D197" s="171"/>
      <c r="E197" s="420"/>
      <c r="F197" s="52"/>
      <c r="G197" s="664"/>
      <c r="H197" s="664"/>
    </row>
    <row r="198" spans="1:8" ht="12.75" customHeight="1" x14ac:dyDescent="0.2">
      <c r="A198" s="363" t="s">
        <v>527</v>
      </c>
      <c r="B198" s="934" t="s">
        <v>12</v>
      </c>
      <c r="C198" s="934"/>
      <c r="D198" s="171"/>
      <c r="E198" s="420"/>
      <c r="F198" s="52"/>
      <c r="G198" s="664"/>
      <c r="H198" s="664"/>
    </row>
    <row r="199" spans="1:8" ht="12.75" customHeight="1" x14ac:dyDescent="0.2">
      <c r="A199" s="363" t="s">
        <v>527</v>
      </c>
      <c r="B199" s="934" t="s">
        <v>13</v>
      </c>
      <c r="C199" s="934"/>
      <c r="D199" s="171"/>
      <c r="E199" s="420"/>
      <c r="F199" s="52"/>
      <c r="G199" s="664"/>
      <c r="H199" s="664"/>
    </row>
    <row r="200" spans="1:8" ht="12.75" customHeight="1" x14ac:dyDescent="0.2">
      <c r="A200" s="363" t="s">
        <v>527</v>
      </c>
      <c r="B200" s="934" t="s">
        <v>14</v>
      </c>
      <c r="C200" s="934"/>
      <c r="D200" s="171"/>
      <c r="E200" s="420"/>
      <c r="F200" s="52"/>
      <c r="G200" s="664"/>
      <c r="H200" s="664"/>
    </row>
    <row r="201" spans="1:8" ht="12.75" customHeight="1" x14ac:dyDescent="0.2">
      <c r="A201" s="363" t="s">
        <v>527</v>
      </c>
      <c r="B201" s="934" t="s">
        <v>15</v>
      </c>
      <c r="C201" s="934"/>
      <c r="D201" s="171"/>
      <c r="E201" s="420"/>
      <c r="F201" s="52"/>
      <c r="G201" s="664"/>
      <c r="H201" s="664"/>
    </row>
    <row r="202" spans="1:8" ht="12.75" customHeight="1" x14ac:dyDescent="0.2">
      <c r="A202" s="363" t="s">
        <v>527</v>
      </c>
      <c r="B202" s="934" t="s">
        <v>16</v>
      </c>
      <c r="C202" s="934"/>
      <c r="D202" s="171"/>
      <c r="E202" s="420"/>
      <c r="F202" s="52"/>
      <c r="G202" s="664"/>
      <c r="H202" s="664"/>
    </row>
    <row r="203" spans="1:8" ht="12.75" customHeight="1" x14ac:dyDescent="0.2">
      <c r="A203" s="363" t="s">
        <v>527</v>
      </c>
      <c r="B203" s="857" t="s">
        <v>252</v>
      </c>
      <c r="C203" s="857"/>
      <c r="D203" s="171"/>
      <c r="E203" s="420"/>
      <c r="F203" s="52"/>
      <c r="G203" s="664"/>
      <c r="H203" s="664"/>
    </row>
    <row r="204" spans="1:8" ht="12.75" customHeight="1" x14ac:dyDescent="0.2">
      <c r="A204" s="363" t="s">
        <v>527</v>
      </c>
      <c r="B204" s="857" t="s">
        <v>253</v>
      </c>
      <c r="C204" s="857"/>
      <c r="D204" s="171"/>
      <c r="E204" s="420"/>
      <c r="F204" s="52"/>
      <c r="G204" s="664"/>
      <c r="H204" s="664"/>
    </row>
    <row r="205" spans="1:8" ht="12.75" customHeight="1" x14ac:dyDescent="0.2">
      <c r="A205" s="366"/>
      <c r="B205" s="939" t="s">
        <v>572</v>
      </c>
      <c r="C205" s="940"/>
      <c r="D205" s="426">
        <f>SUM(D197:D204)</f>
        <v>0</v>
      </c>
      <c r="E205" s="420">
        <v>608</v>
      </c>
      <c r="F205" s="30"/>
      <c r="G205" s="664"/>
      <c r="H205" s="664"/>
    </row>
    <row r="206" spans="1:8" x14ac:dyDescent="0.2">
      <c r="A206" s="423"/>
      <c r="B206" s="215"/>
      <c r="C206" s="215"/>
      <c r="D206" s="215"/>
      <c r="E206" s="38"/>
      <c r="F206" s="30"/>
      <c r="G206" s="30"/>
      <c r="H206" s="30"/>
    </row>
    <row r="207" spans="1:8" s="30" customFormat="1" x14ac:dyDescent="0.2">
      <c r="A207" s="363" t="s">
        <v>528</v>
      </c>
      <c r="B207" s="941" t="s">
        <v>619</v>
      </c>
      <c r="C207" s="942"/>
      <c r="D207" s="942"/>
      <c r="E207" s="253"/>
      <c r="F207" s="70"/>
    </row>
    <row r="208" spans="1:8" s="30" customFormat="1" ht="31.5" customHeight="1" x14ac:dyDescent="0.2">
      <c r="A208" s="363" t="s">
        <v>528</v>
      </c>
      <c r="B208" s="826" t="s">
        <v>658</v>
      </c>
      <c r="C208" s="857"/>
      <c r="D208" s="857"/>
      <c r="E208" s="171"/>
      <c r="F208" s="52"/>
    </row>
    <row r="209" spans="1:8" s="30" customFormat="1" ht="27" customHeight="1" x14ac:dyDescent="0.2">
      <c r="A209" s="650"/>
      <c r="B209" s="664"/>
      <c r="C209" s="664"/>
      <c r="D209" s="664"/>
      <c r="E209" s="664"/>
      <c r="G209" s="664"/>
      <c r="H209" s="664"/>
    </row>
    <row r="210" spans="1:8" ht="24.75" customHeight="1" x14ac:dyDescent="0.25">
      <c r="A210" s="650"/>
      <c r="B210" s="22" t="s">
        <v>254</v>
      </c>
      <c r="C210" s="664"/>
      <c r="D210" s="664"/>
      <c r="E210" s="664"/>
      <c r="F210" s="30"/>
      <c r="G210" s="664"/>
      <c r="H210" s="664"/>
    </row>
    <row r="211" spans="1:8" x14ac:dyDescent="0.2">
      <c r="A211" s="663" t="s">
        <v>529</v>
      </c>
      <c r="B211" s="3" t="s">
        <v>255</v>
      </c>
      <c r="C211" s="664"/>
      <c r="D211" s="664"/>
      <c r="E211" s="664"/>
      <c r="F211" s="30"/>
      <c r="G211" s="664"/>
      <c r="H211" s="664"/>
    </row>
    <row r="212" spans="1:8" x14ac:dyDescent="0.2">
      <c r="A212" s="663" t="s">
        <v>529</v>
      </c>
      <c r="B212" s="639"/>
      <c r="C212" s="31" t="s">
        <v>421</v>
      </c>
      <c r="D212" s="31" t="s">
        <v>422</v>
      </c>
      <c r="E212" s="631"/>
      <c r="F212" s="631"/>
      <c r="G212" s="48"/>
      <c r="H212" s="664"/>
    </row>
    <row r="213" spans="1:8" ht="25.5" x14ac:dyDescent="0.2">
      <c r="A213" s="663" t="s">
        <v>529</v>
      </c>
      <c r="B213" s="643" t="s">
        <v>256</v>
      </c>
      <c r="C213" s="31"/>
      <c r="D213" s="383" t="s">
        <v>844</v>
      </c>
      <c r="E213" s="664"/>
      <c r="F213" s="27"/>
      <c r="G213" s="664"/>
      <c r="H213" s="48"/>
    </row>
    <row r="214" spans="1:8" x14ac:dyDescent="0.2">
      <c r="A214" s="663" t="s">
        <v>529</v>
      </c>
      <c r="B214" s="661" t="s">
        <v>257</v>
      </c>
      <c r="C214" s="73"/>
      <c r="D214" s="664"/>
      <c r="E214" s="664"/>
      <c r="F214" s="71"/>
      <c r="G214" s="664"/>
      <c r="H214" s="664"/>
    </row>
    <row r="215" spans="1:8" x14ac:dyDescent="0.2">
      <c r="A215" s="663" t="s">
        <v>529</v>
      </c>
      <c r="B215" s="639"/>
      <c r="C215" s="31" t="s">
        <v>421</v>
      </c>
      <c r="D215" s="31" t="s">
        <v>422</v>
      </c>
      <c r="E215" s="631"/>
      <c r="F215" s="631"/>
      <c r="G215" s="48"/>
      <c r="H215" s="664"/>
    </row>
    <row r="216" spans="1:8" ht="25.5" x14ac:dyDescent="0.2">
      <c r="A216" s="663" t="s">
        <v>529</v>
      </c>
      <c r="B216" s="635" t="s">
        <v>258</v>
      </c>
      <c r="C216" s="383" t="s">
        <v>875</v>
      </c>
      <c r="D216" s="31"/>
      <c r="E216" s="664"/>
      <c r="F216" s="27"/>
      <c r="G216" s="664"/>
      <c r="H216" s="48"/>
    </row>
    <row r="217" spans="1:8" x14ac:dyDescent="0.2">
      <c r="A217" s="663"/>
      <c r="B217" s="638"/>
      <c r="C217" s="101"/>
      <c r="D217" s="101"/>
      <c r="E217" s="664"/>
      <c r="F217" s="27"/>
      <c r="G217" s="664"/>
      <c r="H217" s="664"/>
    </row>
    <row r="218" spans="1:8" x14ac:dyDescent="0.2">
      <c r="A218" s="663" t="s">
        <v>529</v>
      </c>
      <c r="B218" s="943" t="s">
        <v>17</v>
      </c>
      <c r="C218" s="853"/>
      <c r="D218" s="853"/>
      <c r="E218" s="664"/>
      <c r="F218" s="27"/>
      <c r="G218" s="664"/>
      <c r="H218" s="664"/>
    </row>
    <row r="219" spans="1:8" ht="12.75" customHeight="1" x14ac:dyDescent="0.2">
      <c r="A219" s="663" t="s">
        <v>529</v>
      </c>
      <c r="B219" s="653" t="s">
        <v>18</v>
      </c>
      <c r="C219" s="214"/>
      <c r="D219" s="101"/>
      <c r="E219" s="664"/>
      <c r="F219" s="27"/>
      <c r="G219" s="664"/>
      <c r="H219" s="664"/>
    </row>
    <row r="220" spans="1:8" ht="27" customHeight="1" x14ac:dyDescent="0.2">
      <c r="A220" s="663" t="s">
        <v>529</v>
      </c>
      <c r="B220" s="653" t="s">
        <v>19</v>
      </c>
      <c r="C220" s="402" t="s">
        <v>844</v>
      </c>
      <c r="D220" s="101"/>
      <c r="E220" s="664"/>
      <c r="F220" s="27"/>
      <c r="G220" s="664"/>
      <c r="H220" s="664"/>
    </row>
    <row r="221" spans="1:8" x14ac:dyDescent="0.2">
      <c r="A221" s="663" t="s">
        <v>529</v>
      </c>
      <c r="B221" s="653" t="s">
        <v>20</v>
      </c>
      <c r="C221" s="214"/>
      <c r="D221" s="101"/>
      <c r="E221" s="664"/>
      <c r="F221" s="27"/>
      <c r="G221" s="664"/>
      <c r="H221" s="664"/>
    </row>
    <row r="222" spans="1:8" x14ac:dyDescent="0.2">
      <c r="A222" s="650"/>
      <c r="B222" s="638"/>
      <c r="C222" s="101"/>
      <c r="D222" s="101"/>
      <c r="E222" s="664"/>
      <c r="F222" s="27"/>
      <c r="G222" s="664"/>
      <c r="H222" s="664"/>
    </row>
    <row r="223" spans="1:8" x14ac:dyDescent="0.2">
      <c r="A223" s="663" t="s">
        <v>529</v>
      </c>
      <c r="B223" s="639"/>
      <c r="C223" s="31" t="s">
        <v>421</v>
      </c>
      <c r="D223" s="31" t="s">
        <v>422</v>
      </c>
      <c r="E223" s="664"/>
      <c r="F223" s="27"/>
      <c r="G223" s="664"/>
      <c r="H223" s="664"/>
    </row>
    <row r="224" spans="1:8" ht="38.25" x14ac:dyDescent="0.2">
      <c r="A224" s="663" t="s">
        <v>529</v>
      </c>
      <c r="B224" s="653" t="s">
        <v>21</v>
      </c>
      <c r="C224" s="383" t="s">
        <v>875</v>
      </c>
      <c r="D224" s="31"/>
      <c r="E224" s="664"/>
      <c r="F224" s="27"/>
      <c r="G224" s="664"/>
      <c r="H224" s="664"/>
    </row>
    <row r="225" spans="1:8" x14ac:dyDescent="0.2">
      <c r="A225" s="650"/>
      <c r="B225" s="664"/>
      <c r="C225" s="664"/>
      <c r="D225" s="664"/>
      <c r="E225" s="664"/>
      <c r="F225" s="30"/>
      <c r="G225" s="664"/>
      <c r="H225" s="664"/>
    </row>
    <row r="226" spans="1:8" x14ac:dyDescent="0.2">
      <c r="A226" s="663" t="s">
        <v>530</v>
      </c>
      <c r="B226" s="3" t="s">
        <v>259</v>
      </c>
      <c r="C226" s="664"/>
      <c r="D226" s="664"/>
      <c r="E226" s="664"/>
      <c r="F226" s="30"/>
      <c r="G226" s="664"/>
      <c r="H226" s="664"/>
    </row>
    <row r="227" spans="1:8" x14ac:dyDescent="0.2">
      <c r="A227" s="663" t="s">
        <v>530</v>
      </c>
      <c r="B227" s="639"/>
      <c r="C227" s="31" t="s">
        <v>421</v>
      </c>
      <c r="D227" s="31" t="s">
        <v>422</v>
      </c>
      <c r="E227" s="631"/>
      <c r="F227" s="631"/>
      <c r="G227" s="48"/>
      <c r="H227" s="664"/>
    </row>
    <row r="228" spans="1:8" ht="25.5" x14ac:dyDescent="0.2">
      <c r="A228" s="663" t="s">
        <v>530</v>
      </c>
      <c r="B228" s="643" t="s">
        <v>260</v>
      </c>
      <c r="C228" s="661"/>
      <c r="D228" s="403" t="s">
        <v>844</v>
      </c>
      <c r="E228" s="664"/>
      <c r="F228" s="27"/>
      <c r="G228" s="664"/>
      <c r="H228" s="48"/>
    </row>
    <row r="229" spans="1:8" x14ac:dyDescent="0.2">
      <c r="A229" s="663" t="s">
        <v>530</v>
      </c>
      <c r="B229" s="74" t="s">
        <v>659</v>
      </c>
      <c r="C229" s="404" t="s">
        <v>875</v>
      </c>
      <c r="D229" s="664"/>
      <c r="E229" s="664"/>
      <c r="F229" s="30"/>
      <c r="G229" s="664"/>
      <c r="H229" s="664"/>
    </row>
    <row r="230" spans="1:8" x14ac:dyDescent="0.2">
      <c r="A230" s="663" t="s">
        <v>530</v>
      </c>
      <c r="B230" s="74" t="s">
        <v>660</v>
      </c>
      <c r="C230" s="100">
        <v>44927</v>
      </c>
      <c r="D230" s="664"/>
      <c r="E230" s="664"/>
      <c r="F230" s="30"/>
      <c r="G230" s="664"/>
      <c r="H230" s="664"/>
    </row>
    <row r="231" spans="1:8" x14ac:dyDescent="0.2">
      <c r="A231" s="650"/>
      <c r="B231" s="49"/>
      <c r="C231" s="664"/>
      <c r="D231" s="664"/>
      <c r="E231" s="664"/>
      <c r="F231" s="30"/>
      <c r="G231" s="664"/>
      <c r="H231" s="664"/>
    </row>
    <row r="232" spans="1:8" x14ac:dyDescent="0.2">
      <c r="A232" s="663" t="s">
        <v>531</v>
      </c>
      <c r="B232" s="944"/>
      <c r="C232" s="872"/>
      <c r="D232" s="873"/>
      <c r="E232" s="31" t="s">
        <v>421</v>
      </c>
      <c r="F232" s="31" t="s">
        <v>422</v>
      </c>
      <c r="G232" s="48"/>
      <c r="H232" s="664"/>
    </row>
    <row r="233" spans="1:8" x14ac:dyDescent="0.2">
      <c r="A233" s="663" t="s">
        <v>531</v>
      </c>
      <c r="B233" s="945" t="s">
        <v>22</v>
      </c>
      <c r="C233" s="946"/>
      <c r="D233" s="947"/>
      <c r="E233" s="383" t="s">
        <v>844</v>
      </c>
      <c r="F233" s="31"/>
      <c r="G233" s="664"/>
      <c r="H233" s="48"/>
    </row>
    <row r="234" spans="1:8" ht="12.75" customHeight="1" x14ac:dyDescent="0.2">
      <c r="A234" s="650"/>
      <c r="B234" s="664"/>
      <c r="C234" s="664"/>
      <c r="D234" s="664"/>
      <c r="E234" s="664"/>
      <c r="F234" s="30"/>
      <c r="G234" s="664"/>
      <c r="H234" s="664"/>
    </row>
    <row r="235" spans="1:8" ht="28.5" customHeight="1" x14ac:dyDescent="0.2">
      <c r="A235" s="663" t="s">
        <v>532</v>
      </c>
      <c r="B235" s="50" t="s">
        <v>661</v>
      </c>
      <c r="C235" s="664"/>
      <c r="D235" s="664"/>
      <c r="E235" s="664"/>
      <c r="F235" s="30"/>
      <c r="G235" s="664"/>
      <c r="H235" s="664"/>
    </row>
    <row r="236" spans="1:8" ht="25.5" x14ac:dyDescent="0.2">
      <c r="A236" s="663" t="s">
        <v>532</v>
      </c>
      <c r="B236" s="643" t="s">
        <v>662</v>
      </c>
      <c r="C236" s="513">
        <v>45170</v>
      </c>
      <c r="D236" s="42"/>
      <c r="E236" s="30"/>
      <c r="F236" s="30"/>
      <c r="G236" s="664"/>
      <c r="H236" s="664"/>
    </row>
    <row r="237" spans="1:8" x14ac:dyDescent="0.2">
      <c r="A237" s="663" t="s">
        <v>532</v>
      </c>
      <c r="B237" s="74" t="s">
        <v>663</v>
      </c>
      <c r="C237" s="661"/>
      <c r="D237" s="42"/>
      <c r="E237" s="30"/>
      <c r="F237" s="30"/>
      <c r="G237" s="664"/>
      <c r="H237" s="664"/>
    </row>
    <row r="238" spans="1:8" x14ac:dyDescent="0.2">
      <c r="A238" s="663" t="s">
        <v>532</v>
      </c>
      <c r="B238" s="75" t="s">
        <v>664</v>
      </c>
      <c r="C238" s="76"/>
      <c r="D238" s="42"/>
      <c r="E238" s="30"/>
      <c r="F238" s="30"/>
      <c r="G238" s="664"/>
      <c r="H238" s="664"/>
    </row>
    <row r="239" spans="1:8" x14ac:dyDescent="0.2">
      <c r="A239" s="663"/>
      <c r="B239" s="77"/>
      <c r="C239" s="61"/>
      <c r="D239" s="42"/>
      <c r="E239" s="30"/>
      <c r="F239" s="30"/>
      <c r="G239" s="664"/>
      <c r="H239" s="664"/>
    </row>
    <row r="240" spans="1:8" x14ac:dyDescent="0.2">
      <c r="A240" s="650"/>
      <c r="B240" s="30"/>
      <c r="C240" s="30"/>
      <c r="D240" s="30"/>
      <c r="E240" s="30"/>
      <c r="F240" s="30"/>
      <c r="G240" s="664"/>
      <c r="H240" s="664"/>
    </row>
    <row r="241" spans="1:8" x14ac:dyDescent="0.2">
      <c r="A241" s="663" t="s">
        <v>533</v>
      </c>
      <c r="B241" s="3" t="s">
        <v>583</v>
      </c>
      <c r="C241" s="664"/>
      <c r="D241" s="664"/>
      <c r="E241" s="664"/>
      <c r="F241" s="30"/>
      <c r="G241" s="664"/>
      <c r="H241" s="664"/>
    </row>
    <row r="242" spans="1:8" x14ac:dyDescent="0.2">
      <c r="A242" s="663" t="s">
        <v>533</v>
      </c>
      <c r="B242" s="629" t="s">
        <v>308</v>
      </c>
      <c r="C242" s="100"/>
      <c r="D242" s="664"/>
      <c r="E242" s="664"/>
      <c r="F242" s="30"/>
      <c r="G242" s="664"/>
      <c r="H242" s="664"/>
    </row>
    <row r="243" spans="1:8" x14ac:dyDescent="0.2">
      <c r="A243" s="663" t="s">
        <v>533</v>
      </c>
      <c r="B243" s="629" t="s">
        <v>309</v>
      </c>
      <c r="C243" s="408" t="s">
        <v>844</v>
      </c>
      <c r="D243" s="664"/>
      <c r="E243" s="664"/>
      <c r="F243" s="30"/>
      <c r="G243" s="664"/>
      <c r="H243" s="664"/>
    </row>
    <row r="244" spans="1:8" ht="38.25" x14ac:dyDescent="0.2">
      <c r="A244" s="663" t="s">
        <v>533</v>
      </c>
      <c r="B244" s="629" t="s">
        <v>310</v>
      </c>
      <c r="C244" s="99"/>
      <c r="D244" s="664"/>
      <c r="E244" s="664"/>
      <c r="F244" s="30"/>
      <c r="G244" s="664"/>
      <c r="H244" s="664"/>
    </row>
    <row r="245" spans="1:8" x14ac:dyDescent="0.2">
      <c r="A245" s="663" t="s">
        <v>533</v>
      </c>
      <c r="B245" s="75" t="s">
        <v>664</v>
      </c>
      <c r="C245" s="76"/>
      <c r="D245" s="664"/>
      <c r="E245" s="664"/>
      <c r="F245" s="30"/>
      <c r="G245" s="664"/>
      <c r="H245" s="664"/>
    </row>
    <row r="246" spans="1:8" x14ac:dyDescent="0.2">
      <c r="A246" s="663"/>
      <c r="B246" s="216"/>
      <c r="C246" s="217"/>
      <c r="D246" s="664"/>
      <c r="E246" s="664"/>
      <c r="F246" s="30"/>
      <c r="G246" s="664"/>
      <c r="H246" s="664"/>
    </row>
    <row r="247" spans="1:8" x14ac:dyDescent="0.2">
      <c r="A247" s="663" t="s">
        <v>533</v>
      </c>
      <c r="B247" s="950" t="s">
        <v>385</v>
      </c>
      <c r="C247" s="951"/>
      <c r="D247" s="404" t="s">
        <v>875</v>
      </c>
      <c r="E247" s="664"/>
      <c r="F247" s="30"/>
      <c r="G247" s="664"/>
      <c r="H247" s="664"/>
    </row>
    <row r="248" spans="1:8" x14ac:dyDescent="0.2">
      <c r="A248" s="663" t="s">
        <v>533</v>
      </c>
      <c r="B248" s="950" t="s">
        <v>23</v>
      </c>
      <c r="C248" s="951"/>
      <c r="D248" s="404" t="s">
        <v>886</v>
      </c>
      <c r="E248" s="664"/>
      <c r="F248" s="30"/>
      <c r="G248" s="664"/>
      <c r="H248" s="664"/>
    </row>
    <row r="249" spans="1:8" x14ac:dyDescent="0.2">
      <c r="A249" s="663" t="s">
        <v>533</v>
      </c>
      <c r="B249" s="950" t="s">
        <v>24</v>
      </c>
      <c r="C249" s="951"/>
      <c r="D249" s="664"/>
      <c r="E249" s="664"/>
      <c r="F249" s="30"/>
      <c r="G249" s="664"/>
      <c r="H249" s="664"/>
    </row>
    <row r="250" spans="1:8" x14ac:dyDescent="0.2">
      <c r="A250" s="663" t="s">
        <v>533</v>
      </c>
      <c r="B250" s="247" t="s">
        <v>25</v>
      </c>
      <c r="C250" s="404" t="s">
        <v>887</v>
      </c>
      <c r="D250" s="664"/>
      <c r="E250" s="664"/>
      <c r="F250" s="30"/>
      <c r="G250" s="664"/>
      <c r="H250" s="664"/>
    </row>
    <row r="251" spans="1:8" x14ac:dyDescent="0.2">
      <c r="A251" s="663" t="s">
        <v>533</v>
      </c>
      <c r="B251" s="247" t="s">
        <v>26</v>
      </c>
      <c r="C251" s="100"/>
      <c r="D251" s="664"/>
      <c r="E251" s="664"/>
      <c r="F251" s="30"/>
      <c r="G251" s="664"/>
      <c r="H251" s="664"/>
    </row>
    <row r="252" spans="1:8" x14ac:dyDescent="0.2">
      <c r="A252" s="663" t="s">
        <v>533</v>
      </c>
      <c r="B252" s="248" t="s">
        <v>27</v>
      </c>
      <c r="C252" s="100"/>
      <c r="D252" s="30"/>
      <c r="E252" s="30"/>
      <c r="F252" s="30"/>
      <c r="G252" s="664"/>
      <c r="H252" s="664"/>
    </row>
    <row r="253" spans="1:8" x14ac:dyDescent="0.2">
      <c r="A253" s="650"/>
      <c r="B253" s="664"/>
      <c r="C253" s="664"/>
      <c r="D253" s="664"/>
      <c r="E253" s="664"/>
      <c r="F253" s="30"/>
      <c r="G253" s="664"/>
      <c r="H253" s="664"/>
    </row>
    <row r="254" spans="1:8" x14ac:dyDescent="0.2">
      <c r="A254" s="663" t="s">
        <v>534</v>
      </c>
      <c r="B254" s="3" t="s">
        <v>261</v>
      </c>
      <c r="C254" s="664"/>
      <c r="D254" s="664"/>
      <c r="E254" s="664"/>
      <c r="F254" s="30"/>
      <c r="G254" s="664"/>
      <c r="H254" s="664"/>
    </row>
    <row r="255" spans="1:8" x14ac:dyDescent="0.2">
      <c r="A255" s="663" t="s">
        <v>534</v>
      </c>
      <c r="B255" s="944"/>
      <c r="C255" s="872"/>
      <c r="D255" s="873"/>
      <c r="E255" s="31" t="s">
        <v>421</v>
      </c>
      <c r="F255" s="31" t="s">
        <v>422</v>
      </c>
      <c r="G255" s="664"/>
      <c r="H255" s="664"/>
    </row>
    <row r="256" spans="1:8" x14ac:dyDescent="0.2">
      <c r="A256" s="663" t="s">
        <v>534</v>
      </c>
      <c r="B256" s="881" t="s">
        <v>262</v>
      </c>
      <c r="C256" s="882"/>
      <c r="D256" s="883"/>
      <c r="E256" s="383" t="s">
        <v>844</v>
      </c>
      <c r="F256" s="31"/>
      <c r="G256" s="664"/>
      <c r="H256" s="664"/>
    </row>
    <row r="257" spans="1:8" ht="29.25" customHeight="1" x14ac:dyDescent="0.2">
      <c r="A257" s="663" t="s">
        <v>534</v>
      </c>
      <c r="B257" s="938" t="s">
        <v>263</v>
      </c>
      <c r="C257" s="938"/>
      <c r="D257" s="652"/>
      <c r="E257" s="430" t="s">
        <v>888</v>
      </c>
      <c r="F257" s="27"/>
      <c r="G257" s="664"/>
      <c r="H257" s="664"/>
    </row>
    <row r="258" spans="1:8" x14ac:dyDescent="0.2">
      <c r="A258" s="650"/>
      <c r="B258" s="664"/>
      <c r="C258" s="664"/>
      <c r="D258" s="664"/>
      <c r="E258" s="664"/>
      <c r="F258" s="30"/>
      <c r="G258" s="664"/>
      <c r="H258" s="664"/>
    </row>
    <row r="259" spans="1:8" x14ac:dyDescent="0.2">
      <c r="A259" s="663" t="s">
        <v>535</v>
      </c>
      <c r="B259" s="3" t="s">
        <v>264</v>
      </c>
      <c r="C259" s="664"/>
      <c r="D259" s="664"/>
      <c r="E259" s="664"/>
      <c r="F259" s="30"/>
      <c r="G259" s="664"/>
      <c r="H259" s="664"/>
    </row>
    <row r="260" spans="1:8" x14ac:dyDescent="0.2">
      <c r="A260" s="663" t="s">
        <v>535</v>
      </c>
      <c r="B260" s="944"/>
      <c r="C260" s="872"/>
      <c r="D260" s="873"/>
      <c r="E260" s="31" t="s">
        <v>421</v>
      </c>
      <c r="F260" s="31" t="s">
        <v>422</v>
      </c>
      <c r="G260" s="664"/>
      <c r="H260" s="664"/>
    </row>
    <row r="261" spans="1:8" x14ac:dyDescent="0.2">
      <c r="A261" s="663" t="s">
        <v>535</v>
      </c>
      <c r="B261" s="881" t="s">
        <v>695</v>
      </c>
      <c r="C261" s="882"/>
      <c r="D261" s="883"/>
      <c r="E261" s="383" t="s">
        <v>844</v>
      </c>
      <c r="F261" s="31"/>
      <c r="G261" s="664"/>
      <c r="H261" s="664"/>
    </row>
    <row r="262" spans="1:8" ht="45.75" customHeight="1" x14ac:dyDescent="0.2">
      <c r="A262" s="650"/>
      <c r="B262" s="664"/>
      <c r="C262" s="664"/>
      <c r="D262" s="664"/>
      <c r="E262" s="664"/>
      <c r="F262" s="30"/>
      <c r="G262" s="664"/>
      <c r="H262" s="664"/>
    </row>
    <row r="263" spans="1:8" ht="40.5" customHeight="1" x14ac:dyDescent="0.2">
      <c r="A263" s="663" t="s">
        <v>536</v>
      </c>
      <c r="B263" s="259" t="s">
        <v>584</v>
      </c>
      <c r="C263" s="948" t="s">
        <v>382</v>
      </c>
      <c r="D263" s="926"/>
      <c r="E263" s="235" t="s">
        <v>502</v>
      </c>
      <c r="F263" s="30"/>
      <c r="G263" s="664"/>
      <c r="H263" s="664"/>
    </row>
    <row r="264" spans="1:8" x14ac:dyDescent="0.2">
      <c r="A264" s="650"/>
      <c r="B264" s="664"/>
      <c r="C264" s="664"/>
      <c r="D264" s="664"/>
      <c r="E264" s="664"/>
      <c r="F264" s="30"/>
      <c r="G264" s="664"/>
      <c r="H264" s="664"/>
    </row>
    <row r="265" spans="1:8" ht="15.75" x14ac:dyDescent="0.25">
      <c r="A265" s="650"/>
      <c r="B265" s="22" t="s">
        <v>265</v>
      </c>
      <c r="C265" s="664"/>
      <c r="D265" s="664"/>
      <c r="E265" s="664"/>
      <c r="F265" s="30"/>
      <c r="G265" s="664"/>
      <c r="H265" s="664"/>
    </row>
    <row r="266" spans="1:8" x14ac:dyDescent="0.2">
      <c r="A266" s="663" t="s">
        <v>537</v>
      </c>
      <c r="B266" s="3" t="s">
        <v>425</v>
      </c>
      <c r="C266" s="664"/>
      <c r="D266" s="664"/>
      <c r="E266" s="664"/>
      <c r="F266" s="30"/>
      <c r="G266" s="664"/>
      <c r="H266" s="664"/>
    </row>
    <row r="267" spans="1:8" x14ac:dyDescent="0.2">
      <c r="A267" s="663" t="s">
        <v>537</v>
      </c>
      <c r="B267" s="944"/>
      <c r="C267" s="872"/>
      <c r="D267" s="873"/>
      <c r="E267" s="31" t="s">
        <v>421</v>
      </c>
      <c r="F267" s="31" t="s">
        <v>422</v>
      </c>
      <c r="G267" s="664"/>
      <c r="H267" s="664"/>
    </row>
    <row r="268" spans="1:8" x14ac:dyDescent="0.2">
      <c r="A268" s="663" t="s">
        <v>537</v>
      </c>
      <c r="B268" s="881" t="s">
        <v>426</v>
      </c>
      <c r="C268" s="882"/>
      <c r="D268" s="883"/>
      <c r="E268" s="31"/>
      <c r="F268" s="383" t="s">
        <v>844</v>
      </c>
      <c r="G268" s="664"/>
      <c r="H268" s="664"/>
    </row>
    <row r="269" spans="1:8" ht="65.25" customHeight="1" x14ac:dyDescent="0.2">
      <c r="A269" s="663" t="s">
        <v>537</v>
      </c>
      <c r="B269" s="981" t="s">
        <v>427</v>
      </c>
      <c r="C269" s="981"/>
      <c r="D269" s="919"/>
      <c r="E269" s="101"/>
      <c r="F269" s="101"/>
      <c r="G269" s="664"/>
      <c r="H269" s="664"/>
    </row>
    <row r="270" spans="1:8" ht="12.75" customHeight="1" x14ac:dyDescent="0.2">
      <c r="A270" s="663" t="s">
        <v>537</v>
      </c>
      <c r="B270" s="924" t="s">
        <v>428</v>
      </c>
      <c r="C270" s="924"/>
      <c r="D270" s="924"/>
      <c r="E270" s="404" t="s">
        <v>875</v>
      </c>
      <c r="F270" s="101"/>
      <c r="G270" s="664"/>
      <c r="H270" s="664"/>
    </row>
    <row r="271" spans="1:8" ht="12.75" customHeight="1" x14ac:dyDescent="0.2">
      <c r="A271" s="663" t="s">
        <v>537</v>
      </c>
      <c r="B271" s="924" t="s">
        <v>429</v>
      </c>
      <c r="C271" s="924"/>
      <c r="D271" s="924"/>
      <c r="E271" s="404" t="s">
        <v>875</v>
      </c>
      <c r="F271" s="101"/>
      <c r="G271" s="664"/>
      <c r="H271" s="664"/>
    </row>
    <row r="272" spans="1:8" ht="12.75" customHeight="1" x14ac:dyDescent="0.2">
      <c r="A272" s="663" t="s">
        <v>537</v>
      </c>
      <c r="B272" s="924" t="s">
        <v>430</v>
      </c>
      <c r="C272" s="924"/>
      <c r="D272" s="924"/>
      <c r="E272" s="404" t="s">
        <v>875</v>
      </c>
      <c r="F272" s="101"/>
      <c r="G272" s="664"/>
      <c r="H272" s="664"/>
    </row>
    <row r="273" spans="1:8" ht="12.75" customHeight="1" x14ac:dyDescent="0.2">
      <c r="A273" s="663" t="s">
        <v>537</v>
      </c>
      <c r="B273" s="924" t="s">
        <v>431</v>
      </c>
      <c r="C273" s="924"/>
      <c r="D273" s="924"/>
      <c r="E273" s="404" t="s">
        <v>875</v>
      </c>
      <c r="F273" s="101"/>
      <c r="G273" s="664"/>
      <c r="H273" s="664"/>
    </row>
    <row r="274" spans="1:8" ht="12.75" customHeight="1" x14ac:dyDescent="0.2">
      <c r="A274" s="663" t="s">
        <v>537</v>
      </c>
      <c r="B274" s="957" t="s">
        <v>1227</v>
      </c>
      <c r="C274" s="957"/>
      <c r="D274" s="957"/>
      <c r="E274" s="101"/>
      <c r="F274" s="101"/>
      <c r="G274" s="664"/>
      <c r="H274" s="664"/>
    </row>
    <row r="275" spans="1:8" ht="12.75" customHeight="1" x14ac:dyDescent="0.2">
      <c r="A275" s="663" t="s">
        <v>537</v>
      </c>
      <c r="B275" s="924" t="s">
        <v>432</v>
      </c>
      <c r="C275" s="924"/>
      <c r="D275" s="924"/>
      <c r="E275" s="514" t="s">
        <v>875</v>
      </c>
      <c r="F275" s="101"/>
      <c r="G275" s="664"/>
      <c r="H275" s="664"/>
    </row>
    <row r="276" spans="1:8" ht="12.75" customHeight="1" x14ac:dyDescent="0.2">
      <c r="A276" s="663" t="s">
        <v>537</v>
      </c>
      <c r="B276" s="1074" t="s">
        <v>433</v>
      </c>
      <c r="C276" s="1074"/>
      <c r="D276" s="1074"/>
      <c r="E276" s="515" t="s">
        <v>875</v>
      </c>
      <c r="F276" s="101"/>
      <c r="G276" s="664"/>
      <c r="H276" s="664"/>
    </row>
    <row r="277" spans="1:8" ht="12.75" customHeight="1" x14ac:dyDescent="0.2">
      <c r="A277" s="663" t="s">
        <v>537</v>
      </c>
      <c r="B277" s="980" t="s">
        <v>434</v>
      </c>
      <c r="C277" s="981"/>
      <c r="D277" s="981"/>
      <c r="E277" s="953"/>
      <c r="F277" s="954"/>
      <c r="G277" s="664"/>
      <c r="H277" s="664"/>
    </row>
    <row r="278" spans="1:8" ht="12.75" customHeight="1" x14ac:dyDescent="0.2">
      <c r="A278" s="663"/>
      <c r="B278" s="955"/>
      <c r="C278" s="885"/>
      <c r="D278" s="885"/>
      <c r="E278" s="885"/>
      <c r="F278" s="956"/>
      <c r="G278" s="664"/>
      <c r="H278" s="664"/>
    </row>
    <row r="279" spans="1:8" x14ac:dyDescent="0.2">
      <c r="A279" s="650"/>
      <c r="B279" s="664"/>
      <c r="C279" s="664"/>
      <c r="D279" s="664"/>
      <c r="E279" s="664"/>
      <c r="F279" s="30"/>
      <c r="G279" s="664"/>
      <c r="H279" s="664"/>
    </row>
    <row r="280" spans="1:8" x14ac:dyDescent="0.2">
      <c r="A280" s="663" t="s">
        <v>538</v>
      </c>
      <c r="B280" s="3" t="s">
        <v>266</v>
      </c>
      <c r="C280" s="664"/>
      <c r="D280" s="664"/>
      <c r="E280" s="664"/>
      <c r="F280" s="30"/>
      <c r="G280" s="664"/>
      <c r="H280" s="664"/>
    </row>
    <row r="281" spans="1:8" x14ac:dyDescent="0.2">
      <c r="A281" s="663" t="s">
        <v>538</v>
      </c>
      <c r="B281" s="944"/>
      <c r="C281" s="872"/>
      <c r="D281" s="873"/>
      <c r="E281" s="31" t="s">
        <v>421</v>
      </c>
      <c r="F281" s="31" t="s">
        <v>422</v>
      </c>
      <c r="G281" s="664"/>
      <c r="H281" s="664"/>
    </row>
    <row r="282" spans="1:8" x14ac:dyDescent="0.2">
      <c r="A282" s="663" t="s">
        <v>538</v>
      </c>
      <c r="B282" s="881" t="s">
        <v>28</v>
      </c>
      <c r="C282" s="882"/>
      <c r="D282" s="883"/>
      <c r="E282" s="31"/>
      <c r="F282" s="383" t="s">
        <v>844</v>
      </c>
      <c r="G282" s="664"/>
      <c r="H282" s="664"/>
    </row>
    <row r="283" spans="1:8" ht="63" customHeight="1" x14ac:dyDescent="0.2">
      <c r="A283" s="663" t="s">
        <v>538</v>
      </c>
      <c r="B283" s="981" t="s">
        <v>427</v>
      </c>
      <c r="C283" s="981"/>
      <c r="D283" s="919"/>
      <c r="E283" s="101"/>
      <c r="F283" s="664"/>
      <c r="G283" s="664"/>
      <c r="H283" s="664"/>
    </row>
    <row r="284" spans="1:8" ht="12.75" customHeight="1" x14ac:dyDescent="0.2">
      <c r="A284" s="663" t="s">
        <v>538</v>
      </c>
      <c r="B284" s="924" t="s">
        <v>435</v>
      </c>
      <c r="C284" s="924"/>
      <c r="D284" s="924"/>
      <c r="E284" s="404" t="s">
        <v>875</v>
      </c>
      <c r="F284" s="664"/>
      <c r="G284" s="664"/>
      <c r="H284" s="664"/>
    </row>
    <row r="285" spans="1:8" x14ac:dyDescent="0.2">
      <c r="A285" s="663" t="s">
        <v>538</v>
      </c>
      <c r="B285" s="924" t="s">
        <v>436</v>
      </c>
      <c r="C285" s="924"/>
      <c r="D285" s="924"/>
      <c r="E285" s="404" t="s">
        <v>875</v>
      </c>
      <c r="F285" s="664"/>
      <c r="G285" s="664"/>
      <c r="H285" s="664"/>
    </row>
    <row r="286" spans="1:8" x14ac:dyDescent="0.2">
      <c r="A286" s="650"/>
      <c r="B286" s="664"/>
      <c r="C286" s="664"/>
      <c r="D286" s="664"/>
      <c r="E286" s="664"/>
      <c r="F286" s="30"/>
      <c r="G286" s="664"/>
      <c r="H286" s="664"/>
    </row>
    <row r="287" spans="1:8" x14ac:dyDescent="0.2">
      <c r="A287" s="663" t="s">
        <v>538</v>
      </c>
      <c r="B287" s="853" t="s">
        <v>29</v>
      </c>
      <c r="C287" s="853"/>
      <c r="D287" s="853"/>
      <c r="E287" s="853"/>
      <c r="F287" s="853"/>
      <c r="G287" s="853"/>
      <c r="H287" s="664"/>
    </row>
    <row r="288" spans="1:8" x14ac:dyDescent="0.2">
      <c r="A288" s="663" t="s">
        <v>538</v>
      </c>
      <c r="B288" s="249" t="s">
        <v>421</v>
      </c>
      <c r="C288" s="249" t="s">
        <v>422</v>
      </c>
      <c r="D288" s="664"/>
      <c r="E288" s="664"/>
      <c r="F288" s="30"/>
      <c r="G288" s="664"/>
      <c r="H288" s="664"/>
    </row>
    <row r="289" spans="1:8" x14ac:dyDescent="0.2">
      <c r="A289" s="663" t="s">
        <v>538</v>
      </c>
      <c r="B289" s="249"/>
      <c r="C289" s="516" t="s">
        <v>844</v>
      </c>
      <c r="D289" s="664"/>
      <c r="E289" s="664"/>
      <c r="F289" s="664"/>
      <c r="G289" s="664"/>
      <c r="H289" s="664"/>
    </row>
    <row r="290" spans="1:8" x14ac:dyDescent="0.2"/>
    <row r="291" spans="1:8" x14ac:dyDescent="0.2"/>
  </sheetData>
  <sheetProtection sheet="1" objects="1" scenarios="1"/>
  <mergeCells count="111">
    <mergeCell ref="B96:D96"/>
    <mergeCell ref="B97:F97"/>
    <mergeCell ref="B140:F140"/>
    <mergeCell ref="B95:D95"/>
    <mergeCell ref="B257:C257"/>
    <mergeCell ref="B115:G115"/>
    <mergeCell ref="C98:G98"/>
    <mergeCell ref="B106:G106"/>
    <mergeCell ref="B109:D109"/>
    <mergeCell ref="B116:G116"/>
    <mergeCell ref="B218:D218"/>
    <mergeCell ref="B232:D232"/>
    <mergeCell ref="B247:C247"/>
    <mergeCell ref="B255:D255"/>
    <mergeCell ref="B205:C205"/>
    <mergeCell ref="B119:D119"/>
    <mergeCell ref="B123:G123"/>
    <mergeCell ref="B133:F133"/>
    <mergeCell ref="B138:D138"/>
    <mergeCell ref="B202:C202"/>
    <mergeCell ref="B203:C203"/>
    <mergeCell ref="B196:C196"/>
    <mergeCell ref="B260:D260"/>
    <mergeCell ref="C263:D263"/>
    <mergeCell ref="B267:D267"/>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67:D67"/>
    <mergeCell ref="B69:F69"/>
    <mergeCell ref="B273:D273"/>
    <mergeCell ref="B137:D137"/>
    <mergeCell ref="B287:G287"/>
    <mergeCell ref="B155:F155"/>
    <mergeCell ref="D158:E158"/>
    <mergeCell ref="B170:F170"/>
    <mergeCell ref="B187:F187"/>
    <mergeCell ref="B188:D188"/>
    <mergeCell ref="B193:E193"/>
    <mergeCell ref="B195:F195"/>
    <mergeCell ref="B197:C197"/>
    <mergeCell ref="B207:D207"/>
    <mergeCell ref="B189:D189"/>
    <mergeCell ref="B190:D190"/>
    <mergeCell ref="B191:D191"/>
    <mergeCell ref="B192:D192"/>
    <mergeCell ref="D157:E157"/>
    <mergeCell ref="B256:D256"/>
    <mergeCell ref="B261:D261"/>
    <mergeCell ref="B271:D271"/>
    <mergeCell ref="B284:D284"/>
    <mergeCell ref="B285:D285"/>
    <mergeCell ref="B274:D274"/>
    <mergeCell ref="B204:C204"/>
    <mergeCell ref="B272:D272"/>
    <mergeCell ref="B268:D268"/>
    <mergeCell ref="B282:D282"/>
    <mergeCell ref="B283:D283"/>
    <mergeCell ref="B141:F141"/>
    <mergeCell ref="B143:F143"/>
    <mergeCell ref="C150:E150"/>
    <mergeCell ref="B153:F153"/>
    <mergeCell ref="B277:F278"/>
    <mergeCell ref="B281:D281"/>
    <mergeCell ref="B198:C198"/>
    <mergeCell ref="B199:C199"/>
    <mergeCell ref="B200:C200"/>
    <mergeCell ref="B201:C201"/>
    <mergeCell ref="B275:D275"/>
    <mergeCell ref="B276:D276"/>
    <mergeCell ref="B269:D269"/>
    <mergeCell ref="B270:D270"/>
    <mergeCell ref="B208:D208"/>
    <mergeCell ref="B233:D233"/>
    <mergeCell ref="B248:C248"/>
    <mergeCell ref="B249:C249"/>
  </mergeCells>
  <phoneticPr fontId="0" type="noConversion"/>
  <hyperlinks>
    <hyperlink ref="I1" location="'C'!A1" display="Integrated / Survey Version" xr:uid="{00000000-0004-0000-1100-000000000000}"/>
    <hyperlink ref="J1" location="'C CAS'!A1" display="CAS                                            " xr:uid="{00000000-0004-0000-1100-000001000000}"/>
    <hyperlink ref="H1" location="'Table of Contents'!A1" display="Table of Contents" xr:uid="{00000000-0004-0000-11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106"/>
  <sheetViews>
    <sheetView showRuler="0" zoomScaleNormal="100" workbookViewId="0">
      <selection sqref="A1:G1"/>
    </sheetView>
  </sheetViews>
  <sheetFormatPr defaultColWidth="9.140625" defaultRowHeight="0" customHeight="1" zeroHeight="1" x14ac:dyDescent="0.2"/>
  <cols>
    <col min="1" max="1" width="4.42578125" style="297" customWidth="1"/>
    <col min="2" max="2" width="22.7109375" style="311" customWidth="1"/>
    <col min="3" max="3" width="16" style="311" customWidth="1"/>
    <col min="4" max="4" width="13.85546875" style="311" customWidth="1"/>
    <col min="5" max="7" width="12.7109375" style="311" customWidth="1"/>
    <col min="8" max="8" width="9.28515625" style="311" customWidth="1"/>
    <col min="9" max="16384" width="9.140625" style="311"/>
  </cols>
  <sheetData>
    <row r="1" spans="1:13" ht="34.5" thickBot="1" x14ac:dyDescent="0.25">
      <c r="A1" s="1068" t="s">
        <v>837</v>
      </c>
      <c r="B1" s="1068"/>
      <c r="C1" s="1068"/>
      <c r="D1" s="1068"/>
      <c r="E1" s="1068"/>
      <c r="F1" s="1068"/>
      <c r="G1" s="1068"/>
      <c r="H1" s="343" t="s">
        <v>819</v>
      </c>
      <c r="I1" s="344" t="s">
        <v>820</v>
      </c>
      <c r="J1" s="352" t="s">
        <v>802</v>
      </c>
      <c r="L1" s="348" t="s">
        <v>805</v>
      </c>
      <c r="M1" s="345" t="s">
        <v>821</v>
      </c>
    </row>
    <row r="2" spans="1:13" ht="12.75" x14ac:dyDescent="0.2"/>
    <row r="3" spans="1:13" ht="15.75" x14ac:dyDescent="0.25">
      <c r="B3" s="22" t="s">
        <v>437</v>
      </c>
    </row>
    <row r="4" spans="1:13" ht="12.75" x14ac:dyDescent="0.2">
      <c r="A4" s="314" t="s">
        <v>56</v>
      </c>
      <c r="B4" s="944"/>
      <c r="C4" s="872"/>
      <c r="D4" s="873"/>
      <c r="E4" s="31" t="s">
        <v>421</v>
      </c>
      <c r="F4" s="31" t="s">
        <v>422</v>
      </c>
      <c r="G4" s="107"/>
    </row>
    <row r="5" spans="1:13" ht="26.25" customHeight="1" x14ac:dyDescent="0.2">
      <c r="A5" s="314" t="s">
        <v>56</v>
      </c>
      <c r="B5" s="881" t="s">
        <v>54</v>
      </c>
      <c r="C5" s="882"/>
      <c r="D5" s="883"/>
      <c r="E5" s="383" t="s">
        <v>844</v>
      </c>
      <c r="F5" s="31"/>
      <c r="G5" s="42"/>
    </row>
    <row r="6" spans="1:13" ht="41.25" customHeight="1" x14ac:dyDescent="0.2">
      <c r="A6" s="314" t="s">
        <v>56</v>
      </c>
      <c r="B6" s="881" t="s">
        <v>55</v>
      </c>
      <c r="C6" s="882"/>
      <c r="D6" s="883"/>
      <c r="E6" s="383" t="s">
        <v>844</v>
      </c>
      <c r="F6" s="31"/>
      <c r="G6" s="30"/>
    </row>
    <row r="7" spans="1:13" ht="12.75" x14ac:dyDescent="0.2">
      <c r="B7" s="298"/>
      <c r="C7" s="298"/>
      <c r="D7" s="298"/>
      <c r="E7" s="101"/>
      <c r="F7" s="101"/>
      <c r="G7" s="30"/>
    </row>
    <row r="8" spans="1:13" ht="29.25" customHeight="1" x14ac:dyDescent="0.2">
      <c r="A8" s="365" t="s">
        <v>57</v>
      </c>
      <c r="B8" s="978" t="s">
        <v>1220</v>
      </c>
      <c r="C8" s="979"/>
      <c r="D8" s="979"/>
      <c r="E8" s="979"/>
      <c r="F8" s="979"/>
      <c r="G8" s="979"/>
    </row>
    <row r="9" spans="1:13" ht="25.5" x14ac:dyDescent="0.2">
      <c r="A9" s="363" t="s">
        <v>57</v>
      </c>
      <c r="B9" s="108"/>
      <c r="C9" s="301" t="s">
        <v>438</v>
      </c>
      <c r="D9" s="301" t="s">
        <v>233</v>
      </c>
      <c r="E9" s="301" t="s">
        <v>234</v>
      </c>
      <c r="F9" s="103"/>
    </row>
    <row r="10" spans="1:13" ht="12.75" x14ac:dyDescent="0.2">
      <c r="A10" s="363" t="s">
        <v>57</v>
      </c>
      <c r="B10" s="291" t="s">
        <v>211</v>
      </c>
      <c r="C10" s="104">
        <v>70</v>
      </c>
      <c r="D10" s="104">
        <v>59</v>
      </c>
      <c r="E10" s="104">
        <v>34</v>
      </c>
      <c r="F10" s="105"/>
    </row>
    <row r="11" spans="1:13" ht="12.75" x14ac:dyDescent="0.2">
      <c r="A11" s="363" t="s">
        <v>57</v>
      </c>
      <c r="B11" s="291" t="s">
        <v>212</v>
      </c>
      <c r="C11" s="104">
        <v>79</v>
      </c>
      <c r="D11" s="104">
        <v>73</v>
      </c>
      <c r="E11" s="104">
        <v>39</v>
      </c>
      <c r="F11" s="105"/>
    </row>
    <row r="12" spans="1:13" ht="12.75" x14ac:dyDescent="0.2">
      <c r="A12" s="363" t="s">
        <v>57</v>
      </c>
      <c r="B12" s="289" t="s">
        <v>235</v>
      </c>
      <c r="C12" s="106">
        <f>SUM(C10:C11)</f>
        <v>149</v>
      </c>
      <c r="D12" s="106">
        <f t="shared" ref="D12:E12" si="0">SUM(D10:D11)</f>
        <v>132</v>
      </c>
      <c r="E12" s="106">
        <f t="shared" si="0"/>
        <v>73</v>
      </c>
      <c r="F12" s="105"/>
    </row>
    <row r="13" spans="1:13" ht="12.75" x14ac:dyDescent="0.2">
      <c r="A13" s="366"/>
    </row>
    <row r="14" spans="1:13" ht="15.75" x14ac:dyDescent="0.2">
      <c r="A14" s="429"/>
      <c r="B14" s="977" t="s">
        <v>236</v>
      </c>
      <c r="C14" s="936"/>
    </row>
    <row r="15" spans="1:13" ht="12.75" x14ac:dyDescent="0.2">
      <c r="A15" s="211" t="s">
        <v>58</v>
      </c>
      <c r="B15" s="986" t="s">
        <v>237</v>
      </c>
      <c r="C15" s="986"/>
      <c r="D15" s="986"/>
    </row>
    <row r="16" spans="1:13" ht="15" x14ac:dyDescent="0.2">
      <c r="A16" s="211" t="s">
        <v>58</v>
      </c>
      <c r="B16" s="308" t="s">
        <v>238</v>
      </c>
      <c r="C16" s="110" t="s">
        <v>844</v>
      </c>
    </row>
    <row r="17" spans="1:7" ht="15" x14ac:dyDescent="0.2">
      <c r="A17" s="211" t="s">
        <v>58</v>
      </c>
      <c r="B17" s="308" t="s">
        <v>61</v>
      </c>
      <c r="C17" s="110" t="s">
        <v>844</v>
      </c>
    </row>
    <row r="18" spans="1:7" ht="15" x14ac:dyDescent="0.2">
      <c r="A18" s="211" t="s">
        <v>58</v>
      </c>
      <c r="B18" s="308" t="s">
        <v>239</v>
      </c>
      <c r="C18" s="110" t="s">
        <v>844</v>
      </c>
    </row>
    <row r="19" spans="1:7" ht="15" x14ac:dyDescent="0.2">
      <c r="A19" s="211" t="s">
        <v>58</v>
      </c>
      <c r="B19" s="308" t="s">
        <v>240</v>
      </c>
      <c r="C19" s="110" t="s">
        <v>844</v>
      </c>
    </row>
    <row r="20" spans="1:7" ht="12.75" x14ac:dyDescent="0.2"/>
    <row r="21" spans="1:7" ht="12.75" customHeight="1" x14ac:dyDescent="0.2">
      <c r="A21" s="314" t="s">
        <v>59</v>
      </c>
      <c r="B21" s="944"/>
      <c r="C21" s="872"/>
      <c r="D21" s="873"/>
      <c r="E21" s="31" t="s">
        <v>421</v>
      </c>
      <c r="F21" s="31" t="s">
        <v>422</v>
      </c>
      <c r="G21" s="27"/>
    </row>
    <row r="22" spans="1:7" ht="40.5" customHeight="1" x14ac:dyDescent="0.2">
      <c r="A22" s="314" t="s">
        <v>59</v>
      </c>
      <c r="B22" s="881" t="s">
        <v>241</v>
      </c>
      <c r="C22" s="882"/>
      <c r="D22" s="883"/>
      <c r="E22" s="383" t="s">
        <v>844</v>
      </c>
      <c r="F22" s="383"/>
      <c r="G22" s="27"/>
    </row>
    <row r="23" spans="1:7" ht="24.75" customHeight="1" x14ac:dyDescent="0.2">
      <c r="A23" s="314" t="s">
        <v>59</v>
      </c>
      <c r="B23" s="924" t="s">
        <v>62</v>
      </c>
      <c r="C23" s="924"/>
      <c r="D23" s="924"/>
      <c r="E23" s="102">
        <v>15</v>
      </c>
      <c r="F23" s="101"/>
      <c r="G23" s="27"/>
    </row>
    <row r="24" spans="1:7" ht="12.75" x14ac:dyDescent="0.2"/>
    <row r="25" spans="1:7" ht="12.75" x14ac:dyDescent="0.2">
      <c r="A25" s="314" t="s">
        <v>60</v>
      </c>
      <c r="B25" s="987" t="s">
        <v>404</v>
      </c>
      <c r="C25" s="928"/>
      <c r="D25" s="928"/>
      <c r="E25" s="928"/>
      <c r="F25" s="294"/>
    </row>
    <row r="26" spans="1:7" ht="22.5" x14ac:dyDescent="0.2">
      <c r="A26" s="314" t="s">
        <v>60</v>
      </c>
      <c r="B26" s="309"/>
      <c r="C26" s="111" t="s">
        <v>405</v>
      </c>
      <c r="D26" s="111" t="s">
        <v>406</v>
      </c>
      <c r="E26" s="111" t="s">
        <v>407</v>
      </c>
      <c r="F26" s="111" t="s">
        <v>408</v>
      </c>
      <c r="G26" s="111" t="s">
        <v>409</v>
      </c>
    </row>
    <row r="27" spans="1:7" ht="12.75" x14ac:dyDescent="0.2">
      <c r="A27" s="314" t="s">
        <v>60</v>
      </c>
      <c r="B27" s="283" t="s">
        <v>410</v>
      </c>
      <c r="C27" s="31"/>
      <c r="D27" s="31"/>
      <c r="E27" s="31"/>
      <c r="F27" s="31" t="s">
        <v>844</v>
      </c>
      <c r="G27" s="31"/>
    </row>
    <row r="28" spans="1:7" ht="12.75" x14ac:dyDescent="0.2">
      <c r="A28" s="314" t="s">
        <v>60</v>
      </c>
      <c r="B28" s="283" t="s">
        <v>411</v>
      </c>
      <c r="C28" s="31" t="s">
        <v>844</v>
      </c>
      <c r="D28" s="31"/>
      <c r="E28" s="31"/>
      <c r="F28" s="31"/>
      <c r="G28" s="31"/>
    </row>
    <row r="29" spans="1:7" ht="25.5" x14ac:dyDescent="0.2">
      <c r="A29" s="314" t="s">
        <v>60</v>
      </c>
      <c r="B29" s="283" t="s">
        <v>412</v>
      </c>
      <c r="C29" s="31" t="s">
        <v>844</v>
      </c>
      <c r="D29" s="31"/>
      <c r="E29" s="31"/>
      <c r="F29" s="31"/>
      <c r="G29" s="31"/>
    </row>
    <row r="30" spans="1:7" ht="12.75" x14ac:dyDescent="0.2">
      <c r="A30" s="314" t="s">
        <v>60</v>
      </c>
      <c r="B30" s="283" t="s">
        <v>761</v>
      </c>
      <c r="C30" s="31"/>
      <c r="D30" s="31"/>
      <c r="E30" s="31"/>
      <c r="F30" s="31"/>
      <c r="G30" s="31" t="s">
        <v>844</v>
      </c>
    </row>
    <row r="31" spans="1:7" ht="12.75" x14ac:dyDescent="0.2">
      <c r="A31" s="314" t="s">
        <v>60</v>
      </c>
      <c r="B31" s="283" t="s">
        <v>759</v>
      </c>
      <c r="C31" s="31"/>
      <c r="D31" s="31"/>
      <c r="E31" s="31"/>
      <c r="F31" s="31" t="s">
        <v>844</v>
      </c>
      <c r="G31" s="31"/>
    </row>
    <row r="32" spans="1:7" ht="40.5" customHeight="1" x14ac:dyDescent="0.2">
      <c r="A32" s="314" t="s">
        <v>60</v>
      </c>
      <c r="B32" s="283" t="s">
        <v>413</v>
      </c>
      <c r="C32" s="31"/>
      <c r="D32" s="31"/>
      <c r="E32" s="31"/>
      <c r="F32" s="31" t="s">
        <v>844</v>
      </c>
      <c r="G32" s="31"/>
    </row>
    <row r="33" spans="1:7" ht="12.75" x14ac:dyDescent="0.2"/>
    <row r="34" spans="1:7" ht="27" customHeight="1" x14ac:dyDescent="0.2">
      <c r="A34" s="314" t="s">
        <v>65</v>
      </c>
      <c r="B34" s="924" t="s">
        <v>63</v>
      </c>
      <c r="C34" s="924"/>
      <c r="D34" s="924"/>
      <c r="E34" s="112">
        <v>2.5</v>
      </c>
      <c r="F34" s="284"/>
      <c r="G34" s="27"/>
    </row>
    <row r="35" spans="1:7" ht="12.75" x14ac:dyDescent="0.2"/>
    <row r="36" spans="1:7" ht="26.25" customHeight="1" x14ac:dyDescent="0.2">
      <c r="A36" s="314" t="s">
        <v>66</v>
      </c>
      <c r="B36" s="924" t="s">
        <v>64</v>
      </c>
      <c r="C36" s="924"/>
      <c r="D36" s="924"/>
      <c r="E36" s="112">
        <v>2.5</v>
      </c>
      <c r="F36" s="284"/>
      <c r="G36" s="27"/>
    </row>
    <row r="37" spans="1:7" ht="12.75" x14ac:dyDescent="0.2"/>
    <row r="38" spans="1:7" ht="12.75" x14ac:dyDescent="0.2">
      <c r="A38" s="314" t="s">
        <v>67</v>
      </c>
      <c r="B38" s="980" t="s">
        <v>414</v>
      </c>
      <c r="C38" s="981"/>
      <c r="D38" s="981"/>
      <c r="E38" s="981"/>
      <c r="F38" s="981"/>
      <c r="G38" s="982"/>
    </row>
    <row r="39" spans="1:7" ht="12.75" x14ac:dyDescent="0.2">
      <c r="A39" s="314"/>
      <c r="B39" s="983"/>
      <c r="C39" s="984"/>
      <c r="D39" s="984"/>
      <c r="E39" s="984"/>
      <c r="F39" s="984"/>
      <c r="G39" s="985"/>
    </row>
    <row r="40" spans="1:7" ht="12.75" x14ac:dyDescent="0.2"/>
    <row r="41" spans="1:7" ht="37.5" customHeight="1" x14ac:dyDescent="0.2">
      <c r="A41" s="314" t="s">
        <v>69</v>
      </c>
      <c r="B41" s="984" t="s">
        <v>68</v>
      </c>
      <c r="C41" s="984"/>
      <c r="D41" s="984"/>
      <c r="E41" s="984"/>
      <c r="F41" s="984"/>
      <c r="G41" s="984"/>
    </row>
    <row r="42" spans="1:7" ht="22.5" x14ac:dyDescent="0.2">
      <c r="A42" s="314" t="s">
        <v>69</v>
      </c>
      <c r="B42" s="309"/>
      <c r="C42" s="201" t="s">
        <v>415</v>
      </c>
      <c r="D42" s="201" t="s">
        <v>416</v>
      </c>
      <c r="E42" s="201" t="s">
        <v>417</v>
      </c>
      <c r="F42" s="201" t="s">
        <v>418</v>
      </c>
      <c r="G42" s="201" t="s">
        <v>419</v>
      </c>
    </row>
    <row r="43" spans="1:7" ht="12.75" x14ac:dyDescent="0.2">
      <c r="A43" s="314" t="s">
        <v>69</v>
      </c>
      <c r="B43" s="306" t="s">
        <v>238</v>
      </c>
      <c r="C43" s="113"/>
      <c r="D43" s="113"/>
      <c r="E43" s="113"/>
      <c r="F43" s="113"/>
      <c r="G43" s="408" t="s">
        <v>844</v>
      </c>
    </row>
    <row r="44" spans="1:7" ht="12.75" x14ac:dyDescent="0.2">
      <c r="A44" s="314" t="s">
        <v>69</v>
      </c>
      <c r="B44" s="306" t="s">
        <v>61</v>
      </c>
      <c r="C44" s="113"/>
      <c r="D44" s="113"/>
      <c r="E44" s="113"/>
      <c r="F44" s="113"/>
      <c r="G44" s="408" t="s">
        <v>844</v>
      </c>
    </row>
    <row r="45" spans="1:7" ht="12.75" x14ac:dyDescent="0.2">
      <c r="A45" s="314" t="s">
        <v>69</v>
      </c>
      <c r="B45" s="306" t="s">
        <v>239</v>
      </c>
      <c r="C45" s="113"/>
      <c r="D45" s="113"/>
      <c r="E45" s="113"/>
      <c r="F45" s="113"/>
      <c r="G45" s="408" t="s">
        <v>844</v>
      </c>
    </row>
    <row r="46" spans="1:7" ht="12.75" x14ac:dyDescent="0.2">
      <c r="A46" s="314" t="s">
        <v>69</v>
      </c>
      <c r="B46" s="306" t="s">
        <v>240</v>
      </c>
      <c r="C46" s="113"/>
      <c r="D46" s="113">
        <v>45066</v>
      </c>
      <c r="E46" s="113"/>
      <c r="F46" s="113"/>
      <c r="G46" s="408"/>
    </row>
    <row r="47" spans="1:7" ht="12.75" x14ac:dyDescent="0.2"/>
    <row r="48" spans="1:7" ht="12.75" customHeight="1" x14ac:dyDescent="0.2">
      <c r="A48" s="314" t="s">
        <v>70</v>
      </c>
      <c r="B48" s="944"/>
      <c r="C48" s="872"/>
      <c r="D48" s="873"/>
      <c r="E48" s="31" t="s">
        <v>421</v>
      </c>
      <c r="F48" s="31" t="s">
        <v>422</v>
      </c>
      <c r="G48" s="107"/>
    </row>
    <row r="49" spans="1:7" ht="26.25" customHeight="1" x14ac:dyDescent="0.2">
      <c r="A49" s="314" t="s">
        <v>70</v>
      </c>
      <c r="B49" s="881" t="s">
        <v>50</v>
      </c>
      <c r="C49" s="882"/>
      <c r="D49" s="883"/>
      <c r="E49" s="31"/>
      <c r="F49" s="383" t="s">
        <v>844</v>
      </c>
      <c r="G49" s="42"/>
    </row>
    <row r="50" spans="1:7" ht="12.75" x14ac:dyDescent="0.2">
      <c r="B50" s="298"/>
      <c r="C50" s="298"/>
      <c r="D50" s="298"/>
      <c r="E50" s="101"/>
      <c r="F50" s="101"/>
    </row>
    <row r="51" spans="1:7" ht="12.75" x14ac:dyDescent="0.2">
      <c r="A51" s="314" t="s">
        <v>71</v>
      </c>
      <c r="B51" s="980" t="s">
        <v>72</v>
      </c>
      <c r="C51" s="981"/>
      <c r="D51" s="981"/>
      <c r="E51" s="981"/>
      <c r="F51" s="981"/>
      <c r="G51" s="982"/>
    </row>
    <row r="52" spans="1:7" ht="12.75" x14ac:dyDescent="0.2">
      <c r="A52" s="314"/>
      <c r="B52" s="983"/>
      <c r="C52" s="984"/>
      <c r="D52" s="984"/>
      <c r="E52" s="984"/>
      <c r="F52" s="984"/>
      <c r="G52" s="985"/>
    </row>
    <row r="53" spans="1:7" ht="12.75" x14ac:dyDescent="0.2"/>
    <row r="54" spans="1:7" ht="15.75" x14ac:dyDescent="0.2">
      <c r="B54" s="977" t="s">
        <v>73</v>
      </c>
      <c r="C54" s="936"/>
    </row>
    <row r="55" spans="1:7" ht="27.75" customHeight="1" x14ac:dyDescent="0.2">
      <c r="A55" s="314" t="s">
        <v>74</v>
      </c>
      <c r="B55" s="924" t="s">
        <v>75</v>
      </c>
      <c r="C55" s="924"/>
      <c r="D55" s="924"/>
      <c r="E55" s="407" t="s">
        <v>889</v>
      </c>
      <c r="G55" s="27"/>
    </row>
    <row r="56" spans="1:7" ht="12.75" x14ac:dyDescent="0.2"/>
    <row r="57" spans="1:7" ht="12.75" x14ac:dyDescent="0.2">
      <c r="A57" s="314" t="s">
        <v>679</v>
      </c>
      <c r="B57" s="944"/>
      <c r="C57" s="872"/>
      <c r="D57" s="873"/>
      <c r="E57" s="31" t="s">
        <v>51</v>
      </c>
      <c r="F57" s="31" t="s">
        <v>76</v>
      </c>
    </row>
    <row r="58" spans="1:7" ht="26.25" customHeight="1" x14ac:dyDescent="0.2">
      <c r="A58" s="314" t="s">
        <v>679</v>
      </c>
      <c r="B58" s="881" t="s">
        <v>678</v>
      </c>
      <c r="C58" s="882"/>
      <c r="D58" s="883"/>
      <c r="E58" s="383" t="s">
        <v>875</v>
      </c>
      <c r="F58" s="31"/>
    </row>
    <row r="59" spans="1:7" ht="12.75" x14ac:dyDescent="0.2"/>
    <row r="60" spans="1:7" ht="12.75" x14ac:dyDescent="0.2">
      <c r="A60" s="314" t="s">
        <v>681</v>
      </c>
      <c r="B60" s="944"/>
      <c r="C60" s="872"/>
      <c r="D60" s="873"/>
      <c r="E60" s="31" t="s">
        <v>51</v>
      </c>
      <c r="F60" s="31" t="s">
        <v>76</v>
      </c>
    </row>
    <row r="61" spans="1:7" ht="27" customHeight="1" x14ac:dyDescent="0.2">
      <c r="A61" s="314" t="s">
        <v>681</v>
      </c>
      <c r="B61" s="881" t="s">
        <v>680</v>
      </c>
      <c r="C61" s="882"/>
      <c r="D61" s="883"/>
      <c r="E61" s="383" t="s">
        <v>875</v>
      </c>
      <c r="F61" s="31"/>
    </row>
    <row r="62" spans="1:7" ht="12.75" x14ac:dyDescent="0.2">
      <c r="B62" s="281"/>
      <c r="C62" s="281"/>
      <c r="D62" s="281"/>
      <c r="E62" s="281"/>
      <c r="F62" s="281"/>
      <c r="G62" s="281"/>
    </row>
    <row r="63" spans="1:7" ht="27.75" customHeight="1" x14ac:dyDescent="0.2">
      <c r="A63" s="314" t="s">
        <v>682</v>
      </c>
      <c r="B63" s="924" t="s">
        <v>52</v>
      </c>
      <c r="C63" s="924"/>
      <c r="D63" s="924"/>
      <c r="E63" s="407" t="s">
        <v>875</v>
      </c>
      <c r="F63" s="295"/>
      <c r="G63" s="27"/>
    </row>
    <row r="64" spans="1:7" ht="12.75" x14ac:dyDescent="0.2">
      <c r="A64" s="314"/>
      <c r="B64" s="295"/>
      <c r="C64" s="295"/>
      <c r="D64" s="295"/>
      <c r="E64" s="295"/>
      <c r="F64" s="295"/>
      <c r="G64" s="27"/>
    </row>
    <row r="65" spans="1:8" ht="26.25" customHeight="1" x14ac:dyDescent="0.2">
      <c r="A65" s="314" t="s">
        <v>683</v>
      </c>
      <c r="B65" s="924" t="s">
        <v>684</v>
      </c>
      <c r="C65" s="924"/>
      <c r="D65" s="924"/>
      <c r="E65" s="407" t="s">
        <v>890</v>
      </c>
      <c r="F65" s="295"/>
      <c r="G65" s="27"/>
    </row>
    <row r="66" spans="1:8" ht="12.75" x14ac:dyDescent="0.2">
      <c r="A66" s="314"/>
      <c r="B66" s="295"/>
      <c r="C66" s="295"/>
      <c r="D66" s="295"/>
      <c r="E66" s="295"/>
      <c r="F66" s="295"/>
      <c r="G66" s="27"/>
    </row>
    <row r="67" spans="1:8" ht="12.75" x14ac:dyDescent="0.2">
      <c r="A67" s="314" t="s">
        <v>685</v>
      </c>
      <c r="B67" s="980" t="s">
        <v>53</v>
      </c>
      <c r="C67" s="981"/>
      <c r="D67" s="981"/>
      <c r="E67" s="981"/>
      <c r="F67" s="981"/>
      <c r="G67" s="982"/>
    </row>
    <row r="68" spans="1:8" ht="12.75" x14ac:dyDescent="0.2">
      <c r="A68" s="314"/>
      <c r="B68" s="983"/>
      <c r="C68" s="984"/>
      <c r="D68" s="984"/>
      <c r="E68" s="984"/>
      <c r="F68" s="984"/>
      <c r="G68" s="985"/>
    </row>
    <row r="69" spans="1:8" s="627" customFormat="1" ht="12.75" x14ac:dyDescent="0.2">
      <c r="A69" s="628"/>
      <c r="B69" s="626"/>
      <c r="C69" s="626"/>
      <c r="D69" s="626"/>
      <c r="E69" s="626"/>
      <c r="F69" s="626"/>
      <c r="G69" s="626"/>
    </row>
    <row r="70" spans="1:8" s="627" customFormat="1" ht="12.75" x14ac:dyDescent="0.2">
      <c r="A70" s="628"/>
      <c r="B70" s="626"/>
      <c r="C70" s="626"/>
      <c r="D70" s="626"/>
      <c r="E70" s="626"/>
      <c r="F70" s="626"/>
      <c r="G70" s="626"/>
    </row>
    <row r="71" spans="1:8" s="627" customFormat="1" ht="15.75" x14ac:dyDescent="0.2">
      <c r="A71" s="671"/>
      <c r="B71" s="670" t="s">
        <v>944</v>
      </c>
      <c r="C71" s="675"/>
      <c r="D71" s="203"/>
      <c r="E71" s="203"/>
      <c r="F71" s="203"/>
      <c r="G71" s="673"/>
    </row>
    <row r="72" spans="1:8" s="627" customFormat="1" ht="15.75" customHeight="1" x14ac:dyDescent="0.2">
      <c r="A72" s="671" t="s">
        <v>923</v>
      </c>
      <c r="B72" s="679" t="s">
        <v>924</v>
      </c>
      <c r="C72" s="203"/>
      <c r="D72" s="203"/>
      <c r="E72" s="203"/>
      <c r="F72" s="203"/>
      <c r="G72" s="673"/>
    </row>
    <row r="73" spans="1:8" s="627" customFormat="1" ht="12.75" x14ac:dyDescent="0.2">
      <c r="A73" s="671"/>
      <c r="B73" s="679"/>
      <c r="C73" s="203"/>
      <c r="D73" s="203"/>
      <c r="E73" s="203"/>
      <c r="F73" s="203"/>
      <c r="G73" s="673"/>
    </row>
    <row r="74" spans="1:8" s="627" customFormat="1" ht="12.75" x14ac:dyDescent="0.2">
      <c r="A74" s="671"/>
      <c r="B74" s="968"/>
      <c r="C74" s="969"/>
      <c r="D74" s="970"/>
      <c r="E74" s="668" t="s">
        <v>421</v>
      </c>
      <c r="F74" s="668" t="s">
        <v>422</v>
      </c>
      <c r="G74" s="673"/>
      <c r="H74" s="673"/>
    </row>
    <row r="75" spans="1:8" s="625" customFormat="1" ht="12.75" x14ac:dyDescent="0.2">
      <c r="A75" s="671"/>
      <c r="B75" s="971" t="s">
        <v>925</v>
      </c>
      <c r="C75" s="972"/>
      <c r="D75" s="973"/>
      <c r="E75" s="410"/>
      <c r="F75" s="410" t="s">
        <v>844</v>
      </c>
      <c r="G75" s="674"/>
      <c r="H75" s="674"/>
    </row>
    <row r="76" spans="1:8" s="625" customFormat="1" ht="12.75" x14ac:dyDescent="0.2">
      <c r="A76" s="671"/>
      <c r="B76" s="971" t="s">
        <v>926</v>
      </c>
      <c r="C76" s="972"/>
      <c r="D76" s="973"/>
      <c r="E76" s="410" t="s">
        <v>844</v>
      </c>
      <c r="F76" s="410"/>
      <c r="G76" s="674"/>
      <c r="H76" s="674"/>
    </row>
    <row r="77" spans="1:8" s="625" customFormat="1" ht="12.75" x14ac:dyDescent="0.2">
      <c r="A77" s="671"/>
      <c r="B77" s="971" t="s">
        <v>927</v>
      </c>
      <c r="C77" s="972"/>
      <c r="D77" s="973"/>
      <c r="E77" s="410" t="s">
        <v>844</v>
      </c>
      <c r="F77" s="410"/>
      <c r="G77" s="674"/>
      <c r="H77" s="674"/>
    </row>
    <row r="78" spans="1:8" s="625" customFormat="1" ht="12.75" x14ac:dyDescent="0.2">
      <c r="A78" s="671"/>
      <c r="B78" s="679"/>
      <c r="C78" s="679"/>
      <c r="D78" s="679"/>
      <c r="E78" s="679"/>
      <c r="F78" s="679"/>
      <c r="G78" s="674"/>
      <c r="H78" s="674"/>
    </row>
    <row r="79" spans="1:8" s="625" customFormat="1" ht="12.75" customHeight="1" x14ac:dyDescent="0.2">
      <c r="A79" s="671" t="s">
        <v>928</v>
      </c>
      <c r="B79" s="974"/>
      <c r="C79" s="975"/>
      <c r="D79" s="976"/>
      <c r="E79" s="680" t="s">
        <v>51</v>
      </c>
      <c r="F79" s="680" t="s">
        <v>76</v>
      </c>
    </row>
    <row r="80" spans="1:8" s="625" customFormat="1" ht="42" customHeight="1" x14ac:dyDescent="0.2">
      <c r="A80" s="671"/>
      <c r="B80" s="841" t="s">
        <v>929</v>
      </c>
      <c r="C80" s="842"/>
      <c r="D80" s="843"/>
      <c r="E80" s="668" t="s">
        <v>875</v>
      </c>
      <c r="F80" s="668"/>
      <c r="G80" s="673"/>
      <c r="H80" s="673"/>
    </row>
    <row r="81" spans="1:8" s="625" customFormat="1" ht="12.75" customHeight="1" x14ac:dyDescent="0.2">
      <c r="A81" s="671"/>
      <c r="B81" s="203"/>
      <c r="C81" s="203"/>
      <c r="D81" s="203"/>
      <c r="E81" s="203"/>
      <c r="F81" s="203"/>
      <c r="G81" s="673"/>
      <c r="H81" s="673"/>
    </row>
    <row r="82" spans="1:8" s="625" customFormat="1" ht="12.75" customHeight="1" x14ac:dyDescent="0.2">
      <c r="A82" s="671" t="s">
        <v>930</v>
      </c>
      <c r="B82" s="974"/>
      <c r="C82" s="975"/>
      <c r="D82" s="976"/>
      <c r="E82" s="680" t="s">
        <v>51</v>
      </c>
      <c r="F82" s="680" t="s">
        <v>76</v>
      </c>
    </row>
    <row r="83" spans="1:8" s="627" customFormat="1" ht="55.5" customHeight="1" x14ac:dyDescent="0.2">
      <c r="A83" s="671"/>
      <c r="B83" s="841" t="s">
        <v>931</v>
      </c>
      <c r="C83" s="842"/>
      <c r="D83" s="843"/>
      <c r="E83" s="668">
        <v>30</v>
      </c>
      <c r="F83" s="668" t="s">
        <v>942</v>
      </c>
    </row>
    <row r="84" spans="1:8" s="627" customFormat="1" ht="12.75" x14ac:dyDescent="0.2">
      <c r="A84" s="671"/>
      <c r="B84" s="430"/>
      <c r="C84" s="430"/>
      <c r="D84" s="430"/>
      <c r="E84" s="430"/>
      <c r="F84" s="430"/>
    </row>
    <row r="85" spans="1:8" s="627" customFormat="1" ht="18.75" customHeight="1" x14ac:dyDescent="0.2">
      <c r="A85" s="671" t="s">
        <v>932</v>
      </c>
      <c r="B85" s="974"/>
      <c r="C85" s="975"/>
      <c r="D85" s="976"/>
      <c r="E85" s="676" t="s">
        <v>421</v>
      </c>
      <c r="F85" s="676" t="s">
        <v>422</v>
      </c>
      <c r="G85" s="672"/>
      <c r="H85" s="672"/>
    </row>
    <row r="86" spans="1:8" s="627" customFormat="1" ht="25.5" customHeight="1" x14ac:dyDescent="0.2">
      <c r="A86" s="671"/>
      <c r="B86" s="841" t="s">
        <v>933</v>
      </c>
      <c r="C86" s="842"/>
      <c r="D86" s="843"/>
      <c r="E86" s="681" t="s">
        <v>844</v>
      </c>
      <c r="F86" s="681"/>
    </row>
    <row r="87" spans="1:8" s="627" customFormat="1" ht="13.5" customHeight="1" x14ac:dyDescent="0.2">
      <c r="A87" s="671"/>
      <c r="B87" s="203"/>
      <c r="C87" s="203"/>
      <c r="D87" s="203"/>
      <c r="E87" s="203"/>
      <c r="F87" s="203"/>
      <c r="G87" s="673"/>
    </row>
    <row r="88" spans="1:8" s="627" customFormat="1" ht="12.75" x14ac:dyDescent="0.2">
      <c r="A88" s="671"/>
      <c r="B88" s="958" t="s">
        <v>941</v>
      </c>
      <c r="C88" s="959"/>
      <c r="D88" s="959"/>
      <c r="E88" s="959"/>
      <c r="F88" s="960"/>
      <c r="G88" s="677"/>
    </row>
    <row r="89" spans="1:8" s="672" customFormat="1" ht="12.75" x14ac:dyDescent="0.2">
      <c r="A89" s="671"/>
      <c r="B89" s="961"/>
      <c r="C89" s="962"/>
      <c r="D89" s="962"/>
      <c r="E89" s="962"/>
      <c r="F89" s="963"/>
      <c r="G89" s="677"/>
    </row>
    <row r="90" spans="1:8" s="672" customFormat="1" ht="12.75" x14ac:dyDescent="0.2">
      <c r="A90" s="671"/>
      <c r="B90" s="679"/>
      <c r="C90" s="679"/>
      <c r="D90" s="679"/>
      <c r="E90" s="679"/>
      <c r="F90" s="679"/>
      <c r="G90" s="674"/>
    </row>
    <row r="91" spans="1:8" s="627" customFormat="1" ht="12.75" customHeight="1" x14ac:dyDescent="0.2">
      <c r="A91" s="671" t="s">
        <v>935</v>
      </c>
      <c r="B91" s="918" t="s">
        <v>936</v>
      </c>
      <c r="C91" s="949"/>
      <c r="D91" s="949"/>
      <c r="E91" s="949"/>
      <c r="F91" s="964"/>
      <c r="G91" s="678"/>
    </row>
    <row r="92" spans="1:8" s="627" customFormat="1" ht="12.75" x14ac:dyDescent="0.2">
      <c r="A92" s="671"/>
      <c r="B92" s="965"/>
      <c r="C92" s="966"/>
      <c r="D92" s="966"/>
      <c r="E92" s="966"/>
      <c r="F92" s="967"/>
      <c r="G92" s="678"/>
    </row>
    <row r="93" spans="1:8" s="627" customFormat="1" ht="12.75" x14ac:dyDescent="0.2">
      <c r="A93" s="671"/>
      <c r="B93" s="669"/>
      <c r="C93" s="669"/>
      <c r="D93" s="669"/>
      <c r="E93" s="669"/>
      <c r="F93" s="669"/>
      <c r="G93" s="669"/>
    </row>
    <row r="94" spans="1:8" s="627" customFormat="1" ht="12.75" x14ac:dyDescent="0.2">
      <c r="A94" s="671"/>
      <c r="B94" s="669"/>
      <c r="C94" s="669"/>
      <c r="D94" s="669"/>
      <c r="E94" s="669"/>
      <c r="F94" s="669"/>
      <c r="G94" s="669"/>
    </row>
    <row r="95" spans="1:8" s="627" customFormat="1" ht="12.75" x14ac:dyDescent="0.2">
      <c r="A95" s="671"/>
      <c r="B95" s="669"/>
      <c r="C95" s="669"/>
      <c r="D95" s="669"/>
      <c r="E95" s="669"/>
      <c r="F95" s="669"/>
      <c r="G95" s="669"/>
    </row>
    <row r="96" spans="1:8" s="627" customFormat="1" ht="12.75" x14ac:dyDescent="0.2">
      <c r="A96" s="628"/>
      <c r="B96" s="626"/>
      <c r="C96" s="626"/>
      <c r="D96" s="626"/>
      <c r="E96" s="626"/>
      <c r="F96" s="626"/>
      <c r="G96" s="626"/>
    </row>
    <row r="97" spans="1:7" s="627" customFormat="1" ht="12.75" x14ac:dyDescent="0.2">
      <c r="A97" s="628"/>
      <c r="B97" s="626"/>
      <c r="C97" s="626"/>
      <c r="D97" s="626"/>
      <c r="E97" s="626"/>
      <c r="F97" s="626"/>
      <c r="G97" s="626"/>
    </row>
    <row r="98" spans="1:7" s="627" customFormat="1" ht="12.75" x14ac:dyDescent="0.2">
      <c r="A98" s="628"/>
      <c r="B98" s="626"/>
      <c r="C98" s="626"/>
      <c r="D98" s="626"/>
      <c r="E98" s="626"/>
      <c r="F98" s="626"/>
      <c r="G98" s="626"/>
    </row>
    <row r="99" spans="1:7" ht="12.75" x14ac:dyDescent="0.2"/>
    <row r="100" spans="1:7" ht="12.75" customHeight="1" x14ac:dyDescent="0.2"/>
    <row r="101" spans="1:7" ht="12.75" customHeight="1" x14ac:dyDescent="0.2"/>
    <row r="102" spans="1:7" ht="12.75" customHeight="1" x14ac:dyDescent="0.2"/>
    <row r="103" spans="1:7" ht="12.75" customHeight="1" x14ac:dyDescent="0.2"/>
    <row r="104" spans="1:7" ht="12.75" customHeight="1" x14ac:dyDescent="0.2"/>
    <row r="105" spans="1:7" ht="12.75" customHeight="1" x14ac:dyDescent="0.2"/>
    <row r="106" spans="1:7" ht="12.75" hidden="1" customHeight="1" x14ac:dyDescent="0.2"/>
  </sheetData>
  <sheetProtection sheet="1" objects="1" scenarios="1"/>
  <mergeCells count="39">
    <mergeCell ref="B79:D79"/>
    <mergeCell ref="B76:D76"/>
    <mergeCell ref="B63:D63"/>
    <mergeCell ref="B65:D65"/>
    <mergeCell ref="B67:G68"/>
    <mergeCell ref="B77:D77"/>
    <mergeCell ref="B58:D58"/>
    <mergeCell ref="B60:D60"/>
    <mergeCell ref="B61:D61"/>
    <mergeCell ref="B74:D74"/>
    <mergeCell ref="B75:D75"/>
    <mergeCell ref="B36:D36"/>
    <mergeCell ref="B38:G39"/>
    <mergeCell ref="B41:G41"/>
    <mergeCell ref="B48:D48"/>
    <mergeCell ref="B49:D49"/>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80:D80"/>
    <mergeCell ref="B83:D83"/>
    <mergeCell ref="B86:D86"/>
    <mergeCell ref="B88:F89"/>
    <mergeCell ref="B91:F92"/>
    <mergeCell ref="B82:D82"/>
    <mergeCell ref="B85:D85"/>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74"/>
  <sheetViews>
    <sheetView showRuler="0" zoomScaleNormal="100" workbookViewId="0">
      <selection sqref="A1:D1"/>
    </sheetView>
  </sheetViews>
  <sheetFormatPr defaultColWidth="9.140625" defaultRowHeight="12.75"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837" t="s">
        <v>178</v>
      </c>
      <c r="B1" s="837"/>
      <c r="C1" s="837"/>
      <c r="D1" s="835"/>
      <c r="E1" s="343" t="s">
        <v>819</v>
      </c>
      <c r="F1" s="344" t="s">
        <v>820</v>
      </c>
      <c r="G1" s="345" t="s">
        <v>821</v>
      </c>
    </row>
    <row r="2" spans="1:7" x14ac:dyDescent="0.2">
      <c r="C2" s="838"/>
      <c r="D2" s="838"/>
    </row>
    <row r="3" spans="1:7" x14ac:dyDescent="0.2">
      <c r="A3" s="2" t="s">
        <v>101</v>
      </c>
      <c r="B3" s="179" t="s">
        <v>102</v>
      </c>
      <c r="C3" s="45"/>
      <c r="D3" s="45"/>
    </row>
    <row r="4" spans="1:7" x14ac:dyDescent="0.2">
      <c r="A4" s="2" t="s">
        <v>101</v>
      </c>
      <c r="B4" s="180" t="s">
        <v>103</v>
      </c>
      <c r="C4" s="172"/>
      <c r="D4" s="172" t="s">
        <v>840</v>
      </c>
    </row>
    <row r="5" spans="1:7" x14ac:dyDescent="0.2">
      <c r="A5" s="2" t="s">
        <v>101</v>
      </c>
      <c r="B5" s="180" t="s">
        <v>104</v>
      </c>
      <c r="C5" s="172"/>
      <c r="D5" s="172" t="s">
        <v>964</v>
      </c>
    </row>
    <row r="6" spans="1:7" x14ac:dyDescent="0.2">
      <c r="A6" s="2" t="s">
        <v>101</v>
      </c>
      <c r="B6" s="180" t="s">
        <v>105</v>
      </c>
      <c r="C6" s="172"/>
      <c r="D6" s="172" t="s">
        <v>841</v>
      </c>
    </row>
    <row r="7" spans="1:7" x14ac:dyDescent="0.2">
      <c r="A7" s="2" t="s">
        <v>101</v>
      </c>
      <c r="B7" s="180" t="s">
        <v>180</v>
      </c>
      <c r="C7" s="172"/>
      <c r="D7" s="172" t="s">
        <v>842</v>
      </c>
    </row>
    <row r="8" spans="1:7" x14ac:dyDescent="0.2">
      <c r="A8" s="2" t="s">
        <v>101</v>
      </c>
      <c r="B8" s="180" t="s">
        <v>106</v>
      </c>
      <c r="C8" s="172"/>
      <c r="D8" s="172" t="s">
        <v>843</v>
      </c>
    </row>
    <row r="9" spans="1:7" x14ac:dyDescent="0.2">
      <c r="A9" s="2" t="s">
        <v>101</v>
      </c>
      <c r="B9" s="180" t="s">
        <v>107</v>
      </c>
      <c r="C9" s="172"/>
      <c r="D9" s="172" t="s">
        <v>848</v>
      </c>
    </row>
    <row r="10" spans="1:7" x14ac:dyDescent="0.2">
      <c r="A10" s="2" t="s">
        <v>101</v>
      </c>
      <c r="B10" s="180" t="s">
        <v>108</v>
      </c>
      <c r="C10" s="172"/>
      <c r="D10" s="172" t="s">
        <v>849</v>
      </c>
    </row>
    <row r="11" spans="1:7" x14ac:dyDescent="0.2">
      <c r="A11" s="2" t="s">
        <v>101</v>
      </c>
      <c r="B11" s="180" t="s">
        <v>109</v>
      </c>
      <c r="C11" s="172"/>
      <c r="D11" s="362" t="s">
        <v>902</v>
      </c>
    </row>
    <row r="12" spans="1:7" x14ac:dyDescent="0.2">
      <c r="A12" s="2" t="s">
        <v>101</v>
      </c>
      <c r="B12" s="42" t="s">
        <v>110</v>
      </c>
      <c r="C12" s="45"/>
      <c r="D12" s="176"/>
      <c r="E12" s="175" t="s">
        <v>421</v>
      </c>
      <c r="F12" s="25" t="s">
        <v>422</v>
      </c>
    </row>
    <row r="13" spans="1:7" x14ac:dyDescent="0.2">
      <c r="A13" s="2"/>
      <c r="B13" s="42"/>
      <c r="C13" s="45"/>
      <c r="D13" s="176"/>
      <c r="E13" s="40" t="s">
        <v>844</v>
      </c>
      <c r="F13" s="8"/>
    </row>
    <row r="14" spans="1:7" x14ac:dyDescent="0.2">
      <c r="A14" s="2" t="s">
        <v>101</v>
      </c>
      <c r="B14" s="181" t="s">
        <v>111</v>
      </c>
      <c r="C14" s="182"/>
      <c r="D14" s="183"/>
    </row>
    <row r="15" spans="1:7" x14ac:dyDescent="0.2">
      <c r="A15" s="2"/>
      <c r="B15" s="177" t="s">
        <v>904</v>
      </c>
      <c r="C15" s="174"/>
      <c r="D15" s="178"/>
    </row>
    <row r="16" spans="1:7" x14ac:dyDescent="0.2">
      <c r="A16" s="2"/>
      <c r="B16" s="202"/>
      <c r="C16" s="203"/>
      <c r="D16" s="203"/>
    </row>
    <row r="17" spans="1:4" ht="53.25" customHeight="1" x14ac:dyDescent="0.2">
      <c r="A17" s="211" t="s">
        <v>301</v>
      </c>
      <c r="B17" s="840" t="s">
        <v>590</v>
      </c>
      <c r="C17" s="840"/>
      <c r="D17" s="840"/>
    </row>
    <row r="18" spans="1:4" ht="53.25" customHeight="1" x14ac:dyDescent="0.2">
      <c r="A18" s="2"/>
      <c r="B18" s="841"/>
      <c r="C18" s="842"/>
      <c r="D18" s="843"/>
    </row>
    <row r="19" spans="1:4" x14ac:dyDescent="0.2">
      <c r="C19" s="6"/>
      <c r="D19" s="6"/>
    </row>
    <row r="20" spans="1:4" x14ac:dyDescent="0.2">
      <c r="A20" s="2" t="s">
        <v>585</v>
      </c>
      <c r="B20" s="9" t="s">
        <v>179</v>
      </c>
      <c r="C20" s="839"/>
      <c r="D20" s="839"/>
    </row>
    <row r="21" spans="1:4" x14ac:dyDescent="0.2">
      <c r="A21" s="2" t="s">
        <v>585</v>
      </c>
      <c r="B21" s="8" t="s">
        <v>307</v>
      </c>
      <c r="C21" s="826" t="s">
        <v>845</v>
      </c>
      <c r="D21" s="827"/>
    </row>
    <row r="22" spans="1:4" x14ac:dyDescent="0.2">
      <c r="A22" s="2" t="s">
        <v>585</v>
      </c>
      <c r="B22" s="8" t="s">
        <v>180</v>
      </c>
      <c r="C22" s="826" t="s">
        <v>853</v>
      </c>
      <c r="D22" s="827"/>
    </row>
    <row r="23" spans="1:4" x14ac:dyDescent="0.2">
      <c r="A23" s="2" t="s">
        <v>585</v>
      </c>
      <c r="B23" s="169" t="s">
        <v>574</v>
      </c>
      <c r="C23" s="826" t="s">
        <v>846</v>
      </c>
      <c r="D23" s="827"/>
    </row>
    <row r="24" spans="1:4" x14ac:dyDescent="0.2">
      <c r="A24" s="2" t="s">
        <v>585</v>
      </c>
      <c r="B24" s="169" t="s">
        <v>573</v>
      </c>
      <c r="C24" s="829"/>
      <c r="D24" s="830"/>
    </row>
    <row r="25" spans="1:4" x14ac:dyDescent="0.2">
      <c r="A25" s="2" t="s">
        <v>585</v>
      </c>
      <c r="B25" s="169" t="s">
        <v>574</v>
      </c>
      <c r="C25" s="829"/>
      <c r="D25" s="830"/>
    </row>
    <row r="26" spans="1:4" x14ac:dyDescent="0.2">
      <c r="A26" s="2" t="s">
        <v>585</v>
      </c>
      <c r="B26" s="8" t="s">
        <v>575</v>
      </c>
      <c r="C26" s="826" t="s">
        <v>847</v>
      </c>
      <c r="D26" s="827"/>
    </row>
    <row r="27" spans="1:4" x14ac:dyDescent="0.2">
      <c r="A27" s="2" t="s">
        <v>585</v>
      </c>
      <c r="B27" s="8" t="s">
        <v>181</v>
      </c>
      <c r="C27" s="828" t="s">
        <v>850</v>
      </c>
      <c r="D27" s="827"/>
    </row>
    <row r="28" spans="1:4" x14ac:dyDescent="0.2">
      <c r="A28" s="2" t="s">
        <v>585</v>
      </c>
      <c r="B28" s="8" t="s">
        <v>182</v>
      </c>
      <c r="C28" s="826" t="s">
        <v>851</v>
      </c>
      <c r="D28" s="827"/>
    </row>
    <row r="29" spans="1:4" x14ac:dyDescent="0.2">
      <c r="A29" s="2" t="s">
        <v>585</v>
      </c>
      <c r="B29" s="8" t="s">
        <v>183</v>
      </c>
      <c r="C29" s="826" t="s">
        <v>852</v>
      </c>
      <c r="D29" s="827"/>
    </row>
    <row r="30" spans="1:4" x14ac:dyDescent="0.2">
      <c r="A30" s="2" t="s">
        <v>585</v>
      </c>
      <c r="B30" s="8" t="s">
        <v>576</v>
      </c>
      <c r="C30" s="836" t="s">
        <v>853</v>
      </c>
      <c r="D30" s="830"/>
    </row>
    <row r="31" spans="1:4" x14ac:dyDescent="0.2">
      <c r="A31" s="2" t="s">
        <v>585</v>
      </c>
      <c r="B31" s="8" t="s">
        <v>574</v>
      </c>
      <c r="C31" s="836" t="s">
        <v>846</v>
      </c>
      <c r="D31" s="830"/>
    </row>
    <row r="32" spans="1:4" x14ac:dyDescent="0.2">
      <c r="A32" s="2" t="s">
        <v>585</v>
      </c>
      <c r="B32" s="8" t="s">
        <v>677</v>
      </c>
      <c r="C32" s="826" t="s">
        <v>854</v>
      </c>
      <c r="D32" s="827"/>
    </row>
    <row r="33" spans="1:4" x14ac:dyDescent="0.2">
      <c r="A33" s="2" t="s">
        <v>585</v>
      </c>
      <c r="B33" s="8" t="s">
        <v>184</v>
      </c>
      <c r="C33" s="828" t="s">
        <v>892</v>
      </c>
      <c r="D33" s="827"/>
    </row>
    <row r="34" spans="1:4" ht="38.25" x14ac:dyDescent="0.2">
      <c r="A34" s="211" t="s">
        <v>585</v>
      </c>
      <c r="B34" s="238" t="s">
        <v>333</v>
      </c>
      <c r="C34" s="828" t="s">
        <v>893</v>
      </c>
      <c r="D34" s="832"/>
    </row>
    <row r="35" spans="1:4" ht="51" x14ac:dyDescent="0.2">
      <c r="A35" s="211" t="s">
        <v>585</v>
      </c>
      <c r="B35" s="237" t="s">
        <v>334</v>
      </c>
      <c r="C35" s="212"/>
      <c r="D35" s="213"/>
    </row>
    <row r="37" spans="1:4" x14ac:dyDescent="0.2">
      <c r="A37" s="2" t="s">
        <v>586</v>
      </c>
      <c r="B37" s="833" t="s">
        <v>185</v>
      </c>
      <c r="C37" s="834"/>
      <c r="D37" s="835"/>
    </row>
    <row r="38" spans="1:4" x14ac:dyDescent="0.2">
      <c r="A38" s="2" t="s">
        <v>586</v>
      </c>
      <c r="B38" s="10" t="s">
        <v>186</v>
      </c>
      <c r="C38" s="85"/>
    </row>
    <row r="39" spans="1:4" x14ac:dyDescent="0.2">
      <c r="A39" s="2" t="s">
        <v>586</v>
      </c>
      <c r="B39" s="10" t="s">
        <v>187</v>
      </c>
      <c r="C39" s="85" t="s">
        <v>844</v>
      </c>
    </row>
    <row r="40" spans="1:4" x14ac:dyDescent="0.2">
      <c r="A40" s="2" t="s">
        <v>586</v>
      </c>
      <c r="B40" s="10" t="s">
        <v>188</v>
      </c>
      <c r="C40" s="85"/>
    </row>
    <row r="41" spans="1:4" x14ac:dyDescent="0.2">
      <c r="A41" s="2"/>
      <c r="B41" s="3"/>
    </row>
    <row r="42" spans="1:4" x14ac:dyDescent="0.2">
      <c r="A42" s="2" t="s">
        <v>587</v>
      </c>
      <c r="B42" s="3" t="s">
        <v>577</v>
      </c>
    </row>
    <row r="43" spans="1:4" x14ac:dyDescent="0.2">
      <c r="A43" s="2" t="s">
        <v>587</v>
      </c>
      <c r="B43" s="10" t="s">
        <v>189</v>
      </c>
      <c r="C43" s="85" t="s">
        <v>844</v>
      </c>
    </row>
    <row r="44" spans="1:4" x14ac:dyDescent="0.2">
      <c r="A44" s="2" t="s">
        <v>587</v>
      </c>
      <c r="B44" s="10" t="s">
        <v>190</v>
      </c>
      <c r="C44" s="85"/>
    </row>
    <row r="45" spans="1:4" x14ac:dyDescent="0.2">
      <c r="A45" s="2" t="s">
        <v>587</v>
      </c>
      <c r="B45" s="10" t="s">
        <v>191</v>
      </c>
      <c r="C45" s="85"/>
    </row>
    <row r="46" spans="1:4" x14ac:dyDescent="0.2">
      <c r="A46" s="2"/>
      <c r="B46" s="3"/>
    </row>
    <row r="47" spans="1:4" x14ac:dyDescent="0.2">
      <c r="A47" s="2" t="s">
        <v>588</v>
      </c>
      <c r="B47" s="3" t="s">
        <v>192</v>
      </c>
      <c r="C47" s="4"/>
    </row>
    <row r="48" spans="1:4" x14ac:dyDescent="0.2">
      <c r="A48" s="2" t="s">
        <v>588</v>
      </c>
      <c r="B48" s="10" t="s">
        <v>193</v>
      </c>
      <c r="C48" s="84"/>
      <c r="D48" s="831"/>
    </row>
    <row r="49" spans="1:4" x14ac:dyDescent="0.2">
      <c r="A49" s="2" t="s">
        <v>588</v>
      </c>
      <c r="B49" s="10" t="s">
        <v>194</v>
      </c>
      <c r="C49" s="84"/>
      <c r="D49" s="831"/>
    </row>
    <row r="50" spans="1:4" x14ac:dyDescent="0.2">
      <c r="A50" s="2" t="s">
        <v>588</v>
      </c>
      <c r="B50" s="10" t="s">
        <v>195</v>
      </c>
      <c r="C50" s="84"/>
      <c r="D50" s="831"/>
    </row>
    <row r="51" spans="1:4" x14ac:dyDescent="0.2">
      <c r="A51" s="2" t="s">
        <v>588</v>
      </c>
      <c r="B51" s="11" t="s">
        <v>196</v>
      </c>
      <c r="C51" s="84"/>
    </row>
    <row r="52" spans="1:4" x14ac:dyDescent="0.2">
      <c r="A52" s="2" t="s">
        <v>588</v>
      </c>
      <c r="B52" s="10" t="s">
        <v>197</v>
      </c>
      <c r="C52" s="84"/>
    </row>
    <row r="53" spans="1:4" x14ac:dyDescent="0.2">
      <c r="A53" s="2" t="s">
        <v>588</v>
      </c>
      <c r="B53" s="12" t="s">
        <v>198</v>
      </c>
      <c r="C53" s="84" t="s">
        <v>844</v>
      </c>
    </row>
    <row r="54" spans="1:4" ht="63.75" x14ac:dyDescent="0.2">
      <c r="A54" s="2"/>
      <c r="B54" s="787" t="s">
        <v>1015</v>
      </c>
      <c r="C54" s="86"/>
    </row>
    <row r="55" spans="1:4" x14ac:dyDescent="0.2">
      <c r="A55" s="2" t="s">
        <v>588</v>
      </c>
      <c r="B55" s="12" t="s">
        <v>199</v>
      </c>
      <c r="C55" s="84"/>
    </row>
    <row r="56" spans="1:4" x14ac:dyDescent="0.2">
      <c r="A56" s="2"/>
      <c r="B56" s="13"/>
      <c r="C56" s="14"/>
    </row>
    <row r="57" spans="1:4" x14ac:dyDescent="0.2">
      <c r="A57" s="2"/>
      <c r="B57" s="3"/>
      <c r="C57" s="4"/>
    </row>
    <row r="58" spans="1:4" x14ac:dyDescent="0.2">
      <c r="A58" s="2" t="s">
        <v>589</v>
      </c>
      <c r="B58" s="3" t="s">
        <v>578</v>
      </c>
    </row>
    <row r="59" spans="1:4" x14ac:dyDescent="0.2">
      <c r="A59" s="2" t="s">
        <v>589</v>
      </c>
      <c r="B59" s="10" t="s">
        <v>200</v>
      </c>
      <c r="C59" s="85" t="s">
        <v>844</v>
      </c>
    </row>
    <row r="60" spans="1:4" x14ac:dyDescent="0.2">
      <c r="A60" s="2" t="s">
        <v>589</v>
      </c>
      <c r="B60" s="10" t="s">
        <v>201</v>
      </c>
      <c r="C60" s="85"/>
    </row>
    <row r="61" spans="1:4" x14ac:dyDescent="0.2">
      <c r="A61" s="2" t="s">
        <v>589</v>
      </c>
      <c r="B61" s="10" t="s">
        <v>202</v>
      </c>
      <c r="C61" s="85" t="s">
        <v>844</v>
      </c>
    </row>
    <row r="62" spans="1:4" x14ac:dyDescent="0.2">
      <c r="A62" s="2" t="s">
        <v>589</v>
      </c>
      <c r="B62" s="10" t="s">
        <v>203</v>
      </c>
      <c r="C62" s="85"/>
    </row>
    <row r="63" spans="1:4" x14ac:dyDescent="0.2">
      <c r="A63" s="2" t="s">
        <v>589</v>
      </c>
      <c r="B63" s="10" t="s">
        <v>204</v>
      </c>
      <c r="C63" s="85"/>
    </row>
    <row r="64" spans="1:4" x14ac:dyDescent="0.2">
      <c r="A64" s="2" t="s">
        <v>589</v>
      </c>
      <c r="B64" s="10" t="s">
        <v>205</v>
      </c>
      <c r="C64" s="85" t="s">
        <v>844</v>
      </c>
    </row>
    <row r="65" spans="1:5" x14ac:dyDescent="0.2">
      <c r="A65" s="2" t="s">
        <v>589</v>
      </c>
      <c r="B65" s="10" t="s">
        <v>206</v>
      </c>
      <c r="C65" s="85" t="s">
        <v>844</v>
      </c>
    </row>
    <row r="66" spans="1:5" x14ac:dyDescent="0.2">
      <c r="A66" s="2" t="s">
        <v>589</v>
      </c>
      <c r="B66" s="10" t="s">
        <v>207</v>
      </c>
      <c r="C66" s="85" t="s">
        <v>844</v>
      </c>
    </row>
    <row r="67" spans="1:5" x14ac:dyDescent="0.2">
      <c r="A67" s="2" t="s">
        <v>589</v>
      </c>
      <c r="B67" s="10" t="s">
        <v>208</v>
      </c>
      <c r="C67" s="85" t="s">
        <v>844</v>
      </c>
    </row>
    <row r="68" spans="1:5" ht="25.5" x14ac:dyDescent="0.2">
      <c r="A68" s="2" t="s">
        <v>589</v>
      </c>
      <c r="B68" s="261" t="s">
        <v>469</v>
      </c>
      <c r="C68" s="85" t="s">
        <v>844</v>
      </c>
    </row>
    <row r="69" spans="1:5" ht="25.5" x14ac:dyDescent="0.2">
      <c r="A69" s="2" t="s">
        <v>589</v>
      </c>
      <c r="B69" s="261" t="s">
        <v>470</v>
      </c>
      <c r="C69" s="85" t="s">
        <v>844</v>
      </c>
    </row>
    <row r="70" spans="1:5" x14ac:dyDescent="0.2">
      <c r="A70" s="2" t="s">
        <v>589</v>
      </c>
      <c r="B70" s="268" t="s">
        <v>471</v>
      </c>
      <c r="C70" s="85"/>
    </row>
    <row r="71" spans="1:5" s="785" customFormat="1" x14ac:dyDescent="0.2">
      <c r="A71" s="784"/>
      <c r="B71" s="788"/>
      <c r="C71" s="269"/>
    </row>
    <row r="72" spans="1:5" x14ac:dyDescent="0.2">
      <c r="A72" s="784" t="s">
        <v>1016</v>
      </c>
      <c r="B72" s="3"/>
      <c r="C72" s="785"/>
      <c r="D72" s="785"/>
      <c r="E72" s="785"/>
    </row>
    <row r="73" spans="1:5" x14ac:dyDescent="0.2">
      <c r="A73" s="785" t="s">
        <v>1017</v>
      </c>
      <c r="B73" s="785"/>
      <c r="C73" s="785"/>
      <c r="D73" s="785"/>
      <c r="E73" s="785"/>
    </row>
    <row r="74" spans="1:5" x14ac:dyDescent="0.2">
      <c r="A74" s="785"/>
      <c r="B74" s="823"/>
      <c r="C74" s="824"/>
      <c r="D74" s="825"/>
      <c r="E74" s="785"/>
    </row>
  </sheetData>
  <sheetProtection sheet="1" objects="1" scenarios="1"/>
  <mergeCells count="22">
    <mergeCell ref="A1:D1"/>
    <mergeCell ref="C2:D2"/>
    <mergeCell ref="C20:D20"/>
    <mergeCell ref="C21:D21"/>
    <mergeCell ref="B17:D17"/>
    <mergeCell ref="B18:D18"/>
    <mergeCell ref="B74:D74"/>
    <mergeCell ref="C22:D22"/>
    <mergeCell ref="C23:D23"/>
    <mergeCell ref="C26:D26"/>
    <mergeCell ref="C27:D27"/>
    <mergeCell ref="C24:D24"/>
    <mergeCell ref="C25:D25"/>
    <mergeCell ref="D48:D50"/>
    <mergeCell ref="C34:D34"/>
    <mergeCell ref="B37:D37"/>
    <mergeCell ref="C28:D28"/>
    <mergeCell ref="C29:D29"/>
    <mergeCell ref="C32:D32"/>
    <mergeCell ref="C33:D33"/>
    <mergeCell ref="C30:D30"/>
    <mergeCell ref="C31:D31"/>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152"/>
  <sheetViews>
    <sheetView showRuler="0" zoomScaleNormal="100" workbookViewId="0">
      <selection sqref="A1:G1"/>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1069" t="s">
        <v>864</v>
      </c>
      <c r="B1" s="1069"/>
      <c r="C1" s="1069"/>
      <c r="D1" s="1069"/>
      <c r="E1" s="1069"/>
      <c r="F1" s="1069"/>
      <c r="G1" s="1069"/>
      <c r="H1" s="343" t="s">
        <v>819</v>
      </c>
      <c r="I1" s="344" t="s">
        <v>820</v>
      </c>
      <c r="J1" s="352" t="s">
        <v>802</v>
      </c>
      <c r="K1" s="347" t="s">
        <v>804</v>
      </c>
      <c r="L1" s="311"/>
      <c r="M1" s="345" t="s">
        <v>821</v>
      </c>
    </row>
    <row r="2" spans="1:13" x14ac:dyDescent="0.2"/>
    <row r="3" spans="1:13" ht="15.75" x14ac:dyDescent="0.25">
      <c r="A3" s="650"/>
      <c r="B3" s="22" t="s">
        <v>437</v>
      </c>
      <c r="C3" s="664"/>
      <c r="D3" s="664"/>
      <c r="E3" s="664"/>
      <c r="F3" s="664"/>
      <c r="G3" s="664"/>
      <c r="H3" s="664"/>
    </row>
    <row r="4" spans="1:13" x14ac:dyDescent="0.2">
      <c r="A4" s="663" t="s">
        <v>56</v>
      </c>
      <c r="B4" s="944"/>
      <c r="C4" s="872"/>
      <c r="D4" s="873"/>
      <c r="E4" s="31" t="s">
        <v>421</v>
      </c>
      <c r="F4" s="31" t="s">
        <v>422</v>
      </c>
      <c r="G4" s="107"/>
      <c r="H4" s="664"/>
    </row>
    <row r="5" spans="1:13" ht="26.25" customHeight="1" x14ac:dyDescent="0.2">
      <c r="A5" s="663" t="s">
        <v>56</v>
      </c>
      <c r="B5" s="881" t="s">
        <v>54</v>
      </c>
      <c r="C5" s="882"/>
      <c r="D5" s="883"/>
      <c r="E5" s="383" t="s">
        <v>844</v>
      </c>
      <c r="F5" s="31"/>
      <c r="G5" s="42"/>
      <c r="H5" s="664"/>
    </row>
    <row r="6" spans="1:13" ht="41.25" customHeight="1" x14ac:dyDescent="0.2">
      <c r="A6" s="663" t="s">
        <v>56</v>
      </c>
      <c r="B6" s="881" t="s">
        <v>55</v>
      </c>
      <c r="C6" s="882"/>
      <c r="D6" s="883"/>
      <c r="E6" s="383" t="s">
        <v>844</v>
      </c>
      <c r="F6" s="31"/>
      <c r="G6" s="30"/>
      <c r="H6" s="664"/>
    </row>
    <row r="7" spans="1:13" x14ac:dyDescent="0.2">
      <c r="A7" s="650"/>
      <c r="B7" s="644"/>
      <c r="C7" s="644"/>
      <c r="D7" s="644"/>
      <c r="E7" s="101"/>
      <c r="F7" s="101"/>
      <c r="G7" s="30"/>
      <c r="H7" s="664"/>
    </row>
    <row r="8" spans="1:13" ht="29.25" customHeight="1" x14ac:dyDescent="0.2">
      <c r="A8" s="365" t="s">
        <v>57</v>
      </c>
      <c r="B8" s="978" t="s">
        <v>1220</v>
      </c>
      <c r="C8" s="979"/>
      <c r="D8" s="979"/>
      <c r="E8" s="979"/>
      <c r="F8" s="979"/>
      <c r="G8" s="979"/>
      <c r="H8" s="664"/>
    </row>
    <row r="9" spans="1:13" ht="25.5" x14ac:dyDescent="0.2">
      <c r="A9" s="363" t="s">
        <v>57</v>
      </c>
      <c r="B9" s="108"/>
      <c r="C9" s="655" t="s">
        <v>438</v>
      </c>
      <c r="D9" s="655" t="s">
        <v>233</v>
      </c>
      <c r="E9" s="655" t="s">
        <v>234</v>
      </c>
      <c r="F9" s="103"/>
      <c r="G9" s="664"/>
      <c r="H9" s="664"/>
    </row>
    <row r="10" spans="1:13" x14ac:dyDescent="0.2">
      <c r="A10" s="363" t="s">
        <v>57</v>
      </c>
      <c r="B10" s="634" t="s">
        <v>211</v>
      </c>
      <c r="C10" s="748"/>
      <c r="D10" s="748"/>
      <c r="E10" s="748"/>
      <c r="F10" s="105"/>
      <c r="G10" s="664"/>
      <c r="H10" s="664"/>
    </row>
    <row r="11" spans="1:13" x14ac:dyDescent="0.2">
      <c r="A11" s="363" t="s">
        <v>57</v>
      </c>
      <c r="B11" s="634" t="s">
        <v>212</v>
      </c>
      <c r="C11" s="748"/>
      <c r="D11" s="748"/>
      <c r="E11" s="748"/>
      <c r="F11" s="105"/>
      <c r="G11" s="664"/>
      <c r="H11" s="664"/>
    </row>
    <row r="12" spans="1:13" x14ac:dyDescent="0.2">
      <c r="A12" s="363" t="s">
        <v>57</v>
      </c>
      <c r="B12" s="636" t="s">
        <v>235</v>
      </c>
      <c r="C12" s="106">
        <f>SUM(C10:C11)</f>
        <v>0</v>
      </c>
      <c r="D12" s="106">
        <f t="shared" ref="D12:E12" si="0">SUM(D10:D11)</f>
        <v>0</v>
      </c>
      <c r="E12" s="106">
        <f t="shared" si="0"/>
        <v>0</v>
      </c>
      <c r="F12" s="105"/>
      <c r="G12" s="664"/>
      <c r="H12" s="664"/>
    </row>
    <row r="13" spans="1:13" x14ac:dyDescent="0.2">
      <c r="A13" s="366"/>
      <c r="B13" s="664"/>
      <c r="C13" s="664"/>
      <c r="D13" s="664"/>
      <c r="E13" s="664"/>
      <c r="F13" s="664"/>
      <c r="G13" s="664"/>
      <c r="H13" s="664"/>
    </row>
    <row r="14" spans="1:13" ht="15.75" x14ac:dyDescent="0.2">
      <c r="A14" s="646"/>
      <c r="B14" s="977" t="s">
        <v>236</v>
      </c>
      <c r="C14" s="936"/>
      <c r="D14" s="664"/>
      <c r="E14" s="664"/>
      <c r="F14" s="664"/>
      <c r="G14" s="664"/>
      <c r="H14" s="664"/>
    </row>
    <row r="15" spans="1:13" x14ac:dyDescent="0.2">
      <c r="A15" s="211" t="s">
        <v>58</v>
      </c>
      <c r="B15" s="986" t="s">
        <v>237</v>
      </c>
      <c r="C15" s="986"/>
      <c r="D15" s="986"/>
      <c r="E15" s="664"/>
      <c r="F15" s="664"/>
      <c r="G15" s="664"/>
      <c r="H15" s="664"/>
    </row>
    <row r="16" spans="1:13" ht="15" x14ac:dyDescent="0.2">
      <c r="A16" s="211" t="s">
        <v>58</v>
      </c>
      <c r="B16" s="657" t="s">
        <v>238</v>
      </c>
      <c r="C16" s="110" t="s">
        <v>844</v>
      </c>
      <c r="D16" s="664"/>
      <c r="E16" s="664"/>
      <c r="F16" s="664"/>
      <c r="G16" s="664"/>
      <c r="H16" s="664"/>
    </row>
    <row r="17" spans="1:8" ht="15" x14ac:dyDescent="0.2">
      <c r="A17" s="211" t="s">
        <v>58</v>
      </c>
      <c r="B17" s="657" t="s">
        <v>61</v>
      </c>
      <c r="C17" s="110" t="s">
        <v>844</v>
      </c>
      <c r="D17" s="664"/>
      <c r="E17" s="664"/>
      <c r="F17" s="664"/>
      <c r="G17" s="664"/>
      <c r="H17" s="664"/>
    </row>
    <row r="18" spans="1:8" ht="15" x14ac:dyDescent="0.2">
      <c r="A18" s="211" t="s">
        <v>58</v>
      </c>
      <c r="B18" s="657" t="s">
        <v>239</v>
      </c>
      <c r="C18" s="110" t="s">
        <v>844</v>
      </c>
      <c r="D18" s="664"/>
      <c r="E18" s="664"/>
      <c r="F18" s="664"/>
      <c r="G18" s="664"/>
      <c r="H18" s="664"/>
    </row>
    <row r="19" spans="1:8" ht="15" x14ac:dyDescent="0.2">
      <c r="A19" s="211" t="s">
        <v>58</v>
      </c>
      <c r="B19" s="657" t="s">
        <v>240</v>
      </c>
      <c r="C19" s="110" t="s">
        <v>844</v>
      </c>
      <c r="D19" s="664"/>
      <c r="E19" s="664"/>
      <c r="F19" s="664"/>
      <c r="G19" s="664"/>
      <c r="H19" s="664"/>
    </row>
    <row r="20" spans="1:8" x14ac:dyDescent="0.2">
      <c r="A20" s="650"/>
      <c r="B20" s="664"/>
      <c r="C20" s="664"/>
      <c r="D20" s="664"/>
      <c r="E20" s="664"/>
      <c r="F20" s="664"/>
      <c r="G20" s="664"/>
      <c r="H20" s="664"/>
    </row>
    <row r="21" spans="1:8" ht="12.75" customHeight="1" x14ac:dyDescent="0.2">
      <c r="A21" s="663" t="s">
        <v>59</v>
      </c>
      <c r="B21" s="944"/>
      <c r="C21" s="872"/>
      <c r="D21" s="873"/>
      <c r="E21" s="31" t="s">
        <v>421</v>
      </c>
      <c r="F21" s="31" t="s">
        <v>422</v>
      </c>
      <c r="G21" s="27"/>
      <c r="H21" s="664"/>
    </row>
    <row r="22" spans="1:8" ht="40.5" customHeight="1" x14ac:dyDescent="0.2">
      <c r="A22" s="663" t="s">
        <v>59</v>
      </c>
      <c r="B22" s="881" t="s">
        <v>241</v>
      </c>
      <c r="C22" s="882"/>
      <c r="D22" s="883"/>
      <c r="E22" s="31"/>
      <c r="F22" s="383" t="s">
        <v>844</v>
      </c>
      <c r="G22" s="27"/>
      <c r="H22" s="664"/>
    </row>
    <row r="23" spans="1:8" ht="24.75" customHeight="1" x14ac:dyDescent="0.2">
      <c r="A23" s="663" t="s">
        <v>59</v>
      </c>
      <c r="B23" s="924" t="s">
        <v>62</v>
      </c>
      <c r="C23" s="924"/>
      <c r="D23" s="924"/>
      <c r="E23" s="102"/>
      <c r="F23" s="101"/>
      <c r="G23" s="27"/>
      <c r="H23" s="664"/>
    </row>
    <row r="24" spans="1:8" x14ac:dyDescent="0.2">
      <c r="A24" s="650"/>
      <c r="B24" s="664"/>
      <c r="C24" s="664"/>
      <c r="D24" s="664"/>
      <c r="E24" s="664"/>
      <c r="F24" s="664"/>
      <c r="G24" s="664"/>
      <c r="H24" s="664"/>
    </row>
    <row r="25" spans="1:8" x14ac:dyDescent="0.2">
      <c r="A25" s="663" t="s">
        <v>60</v>
      </c>
      <c r="B25" s="987" t="s">
        <v>404</v>
      </c>
      <c r="C25" s="928"/>
      <c r="D25" s="928"/>
      <c r="E25" s="928"/>
      <c r="F25" s="642"/>
      <c r="G25" s="664"/>
      <c r="H25" s="664"/>
    </row>
    <row r="26" spans="1:8" ht="22.5" x14ac:dyDescent="0.2">
      <c r="A26" s="663" t="s">
        <v>60</v>
      </c>
      <c r="B26" s="660"/>
      <c r="C26" s="111" t="s">
        <v>405</v>
      </c>
      <c r="D26" s="111" t="s">
        <v>406</v>
      </c>
      <c r="E26" s="111" t="s">
        <v>407</v>
      </c>
      <c r="F26" s="111" t="s">
        <v>408</v>
      </c>
      <c r="G26" s="111" t="s">
        <v>409</v>
      </c>
      <c r="H26" s="664"/>
    </row>
    <row r="27" spans="1:8" x14ac:dyDescent="0.2">
      <c r="A27" s="663" t="s">
        <v>60</v>
      </c>
      <c r="B27" s="635" t="s">
        <v>410</v>
      </c>
      <c r="C27" s="31"/>
      <c r="D27" s="31"/>
      <c r="E27" s="31"/>
      <c r="F27" s="31" t="s">
        <v>844</v>
      </c>
      <c r="G27" s="31"/>
      <c r="H27" s="664"/>
    </row>
    <row r="28" spans="1:8" x14ac:dyDescent="0.2">
      <c r="A28" s="663" t="s">
        <v>60</v>
      </c>
      <c r="B28" s="635" t="s">
        <v>411</v>
      </c>
      <c r="C28" s="31" t="s">
        <v>844</v>
      </c>
      <c r="D28" s="31"/>
      <c r="E28" s="31"/>
      <c r="F28" s="31"/>
      <c r="G28" s="31"/>
      <c r="H28" s="664"/>
    </row>
    <row r="29" spans="1:8" ht="25.5" x14ac:dyDescent="0.2">
      <c r="A29" s="663" t="s">
        <v>60</v>
      </c>
      <c r="B29" s="635" t="s">
        <v>412</v>
      </c>
      <c r="C29" s="31" t="s">
        <v>844</v>
      </c>
      <c r="D29" s="31"/>
      <c r="E29" s="31"/>
      <c r="F29" s="31"/>
      <c r="G29" s="31"/>
      <c r="H29" s="664"/>
    </row>
    <row r="30" spans="1:8" x14ac:dyDescent="0.2">
      <c r="A30" s="663" t="s">
        <v>60</v>
      </c>
      <c r="B30" s="635" t="s">
        <v>761</v>
      </c>
      <c r="C30" s="31"/>
      <c r="D30" s="31"/>
      <c r="E30" s="31"/>
      <c r="F30" s="31"/>
      <c r="G30" s="31" t="s">
        <v>844</v>
      </c>
      <c r="H30" s="664"/>
    </row>
    <row r="31" spans="1:8" x14ac:dyDescent="0.2">
      <c r="A31" s="663" t="s">
        <v>60</v>
      </c>
      <c r="B31" s="635" t="s">
        <v>759</v>
      </c>
      <c r="C31" s="31"/>
      <c r="D31" s="31"/>
      <c r="E31" s="31" t="s">
        <v>844</v>
      </c>
      <c r="F31" s="31"/>
      <c r="G31" s="31"/>
      <c r="H31" s="664"/>
    </row>
    <row r="32" spans="1:8" ht="40.5" customHeight="1" x14ac:dyDescent="0.2">
      <c r="A32" s="663" t="s">
        <v>60</v>
      </c>
      <c r="B32" s="635" t="s">
        <v>413</v>
      </c>
      <c r="C32" s="31"/>
      <c r="D32" s="31"/>
      <c r="E32" s="31"/>
      <c r="F32" s="31" t="s">
        <v>844</v>
      </c>
      <c r="G32" s="31"/>
      <c r="H32" s="664"/>
    </row>
    <row r="33" spans="1:8" x14ac:dyDescent="0.2">
      <c r="A33" s="650"/>
      <c r="B33" s="664"/>
      <c r="C33" s="664"/>
      <c r="D33" s="664"/>
      <c r="E33" s="664"/>
      <c r="F33" s="664"/>
      <c r="G33" s="664"/>
      <c r="H33" s="664"/>
    </row>
    <row r="34" spans="1:8" ht="27" customHeight="1" x14ac:dyDescent="0.2">
      <c r="A34" s="663" t="s">
        <v>65</v>
      </c>
      <c r="B34" s="924" t="s">
        <v>63</v>
      </c>
      <c r="C34" s="924"/>
      <c r="D34" s="924"/>
      <c r="E34" s="112">
        <v>2.5</v>
      </c>
      <c r="F34" s="651"/>
      <c r="G34" s="27"/>
      <c r="H34" s="664"/>
    </row>
    <row r="35" spans="1:8" x14ac:dyDescent="0.2">
      <c r="A35" s="650"/>
      <c r="B35" s="664"/>
      <c r="C35" s="664"/>
      <c r="D35" s="664"/>
      <c r="E35" s="664"/>
      <c r="F35" s="664"/>
      <c r="G35" s="664"/>
      <c r="H35" s="664"/>
    </row>
    <row r="36" spans="1:8" ht="26.25" customHeight="1" x14ac:dyDescent="0.2">
      <c r="A36" s="663" t="s">
        <v>66</v>
      </c>
      <c r="B36" s="924" t="s">
        <v>64</v>
      </c>
      <c r="C36" s="924"/>
      <c r="D36" s="924"/>
      <c r="E36" s="112">
        <v>2.5</v>
      </c>
      <c r="F36" s="651"/>
      <c r="G36" s="27"/>
      <c r="H36" s="664"/>
    </row>
    <row r="37" spans="1:8" x14ac:dyDescent="0.2">
      <c r="A37" s="650"/>
      <c r="B37" s="664"/>
      <c r="C37" s="664"/>
      <c r="D37" s="664"/>
      <c r="E37" s="664"/>
      <c r="F37" s="664"/>
      <c r="G37" s="664"/>
      <c r="H37" s="664"/>
    </row>
    <row r="38" spans="1:8" ht="12.75" customHeight="1" x14ac:dyDescent="0.2">
      <c r="A38" s="663" t="s">
        <v>67</v>
      </c>
      <c r="B38" s="980" t="s">
        <v>414</v>
      </c>
      <c r="C38" s="981"/>
      <c r="D38" s="981"/>
      <c r="E38" s="981"/>
      <c r="F38" s="981"/>
      <c r="G38" s="982"/>
      <c r="H38" s="664"/>
    </row>
    <row r="39" spans="1:8" x14ac:dyDescent="0.2">
      <c r="A39" s="663"/>
      <c r="B39" s="983"/>
      <c r="C39" s="984"/>
      <c r="D39" s="984"/>
      <c r="E39" s="984"/>
      <c r="F39" s="984"/>
      <c r="G39" s="985"/>
      <c r="H39" s="664"/>
    </row>
    <row r="40" spans="1:8" x14ac:dyDescent="0.2">
      <c r="A40" s="650"/>
      <c r="B40" s="664"/>
      <c r="C40" s="664"/>
      <c r="D40" s="664"/>
      <c r="E40" s="664"/>
      <c r="F40" s="664"/>
      <c r="G40" s="664"/>
      <c r="H40" s="664"/>
    </row>
    <row r="41" spans="1:8" ht="37.5" customHeight="1" x14ac:dyDescent="0.2">
      <c r="A41" s="663" t="s">
        <v>69</v>
      </c>
      <c r="B41" s="984" t="s">
        <v>68</v>
      </c>
      <c r="C41" s="984"/>
      <c r="D41" s="984"/>
      <c r="E41" s="984"/>
      <c r="F41" s="984"/>
      <c r="G41" s="984"/>
      <c r="H41" s="664"/>
    </row>
    <row r="42" spans="1:8" ht="22.5" x14ac:dyDescent="0.2">
      <c r="A42" s="663" t="s">
        <v>69</v>
      </c>
      <c r="B42" s="660"/>
      <c r="C42" s="201" t="s">
        <v>415</v>
      </c>
      <c r="D42" s="201" t="s">
        <v>416</v>
      </c>
      <c r="E42" s="201" t="s">
        <v>417</v>
      </c>
      <c r="F42" s="201" t="s">
        <v>418</v>
      </c>
      <c r="G42" s="201" t="s">
        <v>419</v>
      </c>
      <c r="H42" s="664"/>
    </row>
    <row r="43" spans="1:8" x14ac:dyDescent="0.2">
      <c r="A43" s="663" t="s">
        <v>69</v>
      </c>
      <c r="B43" s="661" t="s">
        <v>238</v>
      </c>
      <c r="C43" s="113"/>
      <c r="D43" s="113"/>
      <c r="E43" s="113"/>
      <c r="F43" s="113"/>
      <c r="G43" s="408" t="s">
        <v>844</v>
      </c>
      <c r="H43" s="664"/>
    </row>
    <row r="44" spans="1:8" x14ac:dyDescent="0.2">
      <c r="A44" s="663" t="s">
        <v>69</v>
      </c>
      <c r="B44" s="661" t="s">
        <v>61</v>
      </c>
      <c r="C44" s="113"/>
      <c r="D44" s="113"/>
      <c r="E44" s="113"/>
      <c r="F44" s="113"/>
      <c r="G44" s="408" t="s">
        <v>844</v>
      </c>
      <c r="H44" s="664"/>
    </row>
    <row r="45" spans="1:8" x14ac:dyDescent="0.2">
      <c r="A45" s="663" t="s">
        <v>69</v>
      </c>
      <c r="B45" s="661" t="s">
        <v>239</v>
      </c>
      <c r="C45" s="113"/>
      <c r="D45" s="113"/>
      <c r="E45" s="113"/>
      <c r="F45" s="113"/>
      <c r="G45" s="408" t="s">
        <v>844</v>
      </c>
      <c r="H45" s="664"/>
    </row>
    <row r="46" spans="1:8" x14ac:dyDescent="0.2">
      <c r="A46" s="663" t="s">
        <v>69</v>
      </c>
      <c r="B46" s="661" t="s">
        <v>240</v>
      </c>
      <c r="C46" s="113"/>
      <c r="D46" s="113"/>
      <c r="E46" s="113"/>
      <c r="F46" s="113"/>
      <c r="G46" s="408" t="s">
        <v>875</v>
      </c>
      <c r="H46" s="664"/>
    </row>
    <row r="47" spans="1:8" x14ac:dyDescent="0.2">
      <c r="A47" s="650"/>
      <c r="B47" s="664"/>
      <c r="C47" s="664"/>
      <c r="D47" s="664"/>
      <c r="E47" s="664"/>
      <c r="F47" s="664"/>
      <c r="G47" s="664"/>
      <c r="H47" s="664"/>
    </row>
    <row r="48" spans="1:8" ht="12.75" customHeight="1" x14ac:dyDescent="0.2">
      <c r="A48" s="663" t="s">
        <v>70</v>
      </c>
      <c r="B48" s="944"/>
      <c r="C48" s="872"/>
      <c r="D48" s="873"/>
      <c r="E48" s="31" t="s">
        <v>421</v>
      </c>
      <c r="F48" s="31" t="s">
        <v>422</v>
      </c>
      <c r="G48" s="107"/>
      <c r="H48" s="664"/>
    </row>
    <row r="49" spans="1:8" ht="26.25" customHeight="1" x14ac:dyDescent="0.2">
      <c r="A49" s="663" t="s">
        <v>70</v>
      </c>
      <c r="B49" s="881" t="s">
        <v>50</v>
      </c>
      <c r="C49" s="882"/>
      <c r="D49" s="883"/>
      <c r="E49" s="31"/>
      <c r="F49" s="383" t="s">
        <v>844</v>
      </c>
      <c r="G49" s="42"/>
      <c r="H49" s="664"/>
    </row>
    <row r="50" spans="1:8" x14ac:dyDescent="0.2">
      <c r="A50" s="650"/>
      <c r="B50" s="644"/>
      <c r="C50" s="644"/>
      <c r="D50" s="644"/>
      <c r="E50" s="101"/>
      <c r="F50" s="101"/>
      <c r="G50" s="664"/>
      <c r="H50" s="664"/>
    </row>
    <row r="51" spans="1:8" ht="12.75" customHeight="1" x14ac:dyDescent="0.2">
      <c r="A51" s="663" t="s">
        <v>71</v>
      </c>
      <c r="B51" s="980" t="s">
        <v>72</v>
      </c>
      <c r="C51" s="981"/>
      <c r="D51" s="981"/>
      <c r="E51" s="981"/>
      <c r="F51" s="981"/>
      <c r="G51" s="982"/>
      <c r="H51" s="664"/>
    </row>
    <row r="52" spans="1:8" x14ac:dyDescent="0.2">
      <c r="A52" s="663"/>
      <c r="B52" s="983"/>
      <c r="C52" s="984"/>
      <c r="D52" s="984"/>
      <c r="E52" s="984"/>
      <c r="F52" s="984"/>
      <c r="G52" s="985"/>
      <c r="H52" s="664"/>
    </row>
    <row r="53" spans="1:8" x14ac:dyDescent="0.2">
      <c r="A53" s="650"/>
      <c r="B53" s="664"/>
      <c r="C53" s="664"/>
      <c r="D53" s="664"/>
      <c r="E53" s="664"/>
      <c r="F53" s="664"/>
      <c r="G53" s="664"/>
      <c r="H53" s="664"/>
    </row>
    <row r="54" spans="1:8" ht="15.75" x14ac:dyDescent="0.2">
      <c r="A54" s="650"/>
      <c r="B54" s="977" t="s">
        <v>73</v>
      </c>
      <c r="C54" s="936"/>
      <c r="D54" s="664"/>
      <c r="E54" s="664"/>
      <c r="F54" s="664"/>
      <c r="G54" s="664"/>
      <c r="H54" s="664"/>
    </row>
    <row r="55" spans="1:8" ht="27.75" customHeight="1" x14ac:dyDescent="0.2">
      <c r="A55" s="663" t="s">
        <v>74</v>
      </c>
      <c r="B55" s="924" t="s">
        <v>75</v>
      </c>
      <c r="C55" s="924"/>
      <c r="D55" s="924"/>
      <c r="E55" s="407" t="s">
        <v>889</v>
      </c>
      <c r="F55" s="664"/>
      <c r="G55" s="27"/>
      <c r="H55" s="664"/>
    </row>
    <row r="56" spans="1:8" x14ac:dyDescent="0.2">
      <c r="A56" s="650"/>
      <c r="B56" s="664"/>
      <c r="C56" s="664"/>
      <c r="D56" s="664"/>
      <c r="E56" s="664"/>
      <c r="F56" s="664"/>
      <c r="G56" s="664"/>
      <c r="H56" s="664"/>
    </row>
    <row r="57" spans="1:8" x14ac:dyDescent="0.2">
      <c r="A57" s="663" t="s">
        <v>679</v>
      </c>
      <c r="B57" s="944"/>
      <c r="C57" s="872"/>
      <c r="D57" s="873"/>
      <c r="E57" s="31" t="s">
        <v>51</v>
      </c>
      <c r="F57" s="31" t="s">
        <v>76</v>
      </c>
      <c r="G57" s="664"/>
      <c r="H57" s="664"/>
    </row>
    <row r="58" spans="1:8" ht="26.25" customHeight="1" x14ac:dyDescent="0.2">
      <c r="A58" s="663" t="s">
        <v>679</v>
      </c>
      <c r="B58" s="881" t="s">
        <v>678</v>
      </c>
      <c r="C58" s="882"/>
      <c r="D58" s="883"/>
      <c r="E58" s="383" t="s">
        <v>875</v>
      </c>
      <c r="F58" s="31"/>
      <c r="G58" s="664"/>
      <c r="H58" s="664"/>
    </row>
    <row r="59" spans="1:8" x14ac:dyDescent="0.2">
      <c r="A59" s="650"/>
      <c r="B59" s="664"/>
      <c r="C59" s="664"/>
      <c r="D59" s="664"/>
      <c r="E59" s="664"/>
      <c r="F59" s="664"/>
      <c r="G59" s="664"/>
      <c r="H59" s="664"/>
    </row>
    <row r="60" spans="1:8" x14ac:dyDescent="0.2">
      <c r="A60" s="663" t="s">
        <v>681</v>
      </c>
      <c r="B60" s="944"/>
      <c r="C60" s="872"/>
      <c r="D60" s="873"/>
      <c r="E60" s="31" t="s">
        <v>51</v>
      </c>
      <c r="F60" s="31" t="s">
        <v>76</v>
      </c>
      <c r="G60" s="664"/>
      <c r="H60" s="664"/>
    </row>
    <row r="61" spans="1:8" ht="27" customHeight="1" x14ac:dyDescent="0.2">
      <c r="A61" s="663" t="s">
        <v>681</v>
      </c>
      <c r="B61" s="881" t="s">
        <v>680</v>
      </c>
      <c r="C61" s="882"/>
      <c r="D61" s="883"/>
      <c r="E61" s="383" t="s">
        <v>875</v>
      </c>
      <c r="F61" s="31"/>
      <c r="G61" s="664"/>
      <c r="H61" s="664"/>
    </row>
    <row r="62" spans="1:8" x14ac:dyDescent="0.2">
      <c r="A62" s="650"/>
      <c r="B62" s="630"/>
      <c r="C62" s="630"/>
      <c r="D62" s="630"/>
      <c r="E62" s="630"/>
      <c r="F62" s="630"/>
      <c r="G62" s="630"/>
      <c r="H62" s="664"/>
    </row>
    <row r="63" spans="1:8" ht="27.75" customHeight="1" x14ac:dyDescent="0.2">
      <c r="A63" s="663" t="s">
        <v>682</v>
      </c>
      <c r="B63" s="924" t="s">
        <v>52</v>
      </c>
      <c r="C63" s="924"/>
      <c r="D63" s="924"/>
      <c r="E63" s="407" t="s">
        <v>875</v>
      </c>
      <c r="F63" s="640"/>
      <c r="G63" s="27"/>
      <c r="H63" s="664"/>
    </row>
    <row r="64" spans="1:8" x14ac:dyDescent="0.2">
      <c r="A64" s="663"/>
      <c r="B64" s="640"/>
      <c r="C64" s="640"/>
      <c r="D64" s="640"/>
      <c r="E64" s="640"/>
      <c r="F64" s="640"/>
      <c r="G64" s="27"/>
      <c r="H64" s="664"/>
    </row>
    <row r="65" spans="1:8" ht="26.25" customHeight="1" x14ac:dyDescent="0.2">
      <c r="A65" s="663" t="s">
        <v>683</v>
      </c>
      <c r="B65" s="924" t="s">
        <v>684</v>
      </c>
      <c r="C65" s="924"/>
      <c r="D65" s="924"/>
      <c r="E65" s="407" t="s">
        <v>890</v>
      </c>
      <c r="F65" s="640"/>
      <c r="G65" s="27"/>
      <c r="H65" s="664"/>
    </row>
    <row r="66" spans="1:8" x14ac:dyDescent="0.2">
      <c r="A66" s="663"/>
      <c r="B66" s="640"/>
      <c r="C66" s="640"/>
      <c r="D66" s="640"/>
      <c r="E66" s="640"/>
      <c r="F66" s="640"/>
      <c r="G66" s="27"/>
      <c r="H66" s="664"/>
    </row>
    <row r="67" spans="1:8" ht="12.75" customHeight="1" x14ac:dyDescent="0.2">
      <c r="A67" s="663" t="s">
        <v>685</v>
      </c>
      <c r="B67" s="980" t="s">
        <v>53</v>
      </c>
      <c r="C67" s="981"/>
      <c r="D67" s="981"/>
      <c r="E67" s="981"/>
      <c r="F67" s="981"/>
      <c r="G67" s="982"/>
      <c r="H67" s="664"/>
    </row>
    <row r="68" spans="1:8" x14ac:dyDescent="0.2">
      <c r="A68" s="663"/>
      <c r="B68" s="983"/>
      <c r="C68" s="984"/>
      <c r="D68" s="984"/>
      <c r="E68" s="984"/>
      <c r="F68" s="984"/>
      <c r="G68" s="985"/>
      <c r="H68" s="664"/>
    </row>
    <row r="69" spans="1:8" s="664" customFormat="1" x14ac:dyDescent="0.2">
      <c r="A69" s="663"/>
      <c r="B69" s="644"/>
      <c r="C69" s="644"/>
      <c r="D69" s="644"/>
      <c r="E69" s="644"/>
      <c r="F69" s="644"/>
      <c r="G69" s="644"/>
    </row>
    <row r="70" spans="1:8" s="664" customFormat="1" x14ac:dyDescent="0.2">
      <c r="A70" s="663"/>
      <c r="B70" s="644"/>
      <c r="C70" s="644"/>
      <c r="D70" s="644"/>
      <c r="E70" s="644"/>
      <c r="F70" s="644"/>
      <c r="G70" s="644"/>
    </row>
    <row r="71" spans="1:8" s="664" customFormat="1" ht="15.75" x14ac:dyDescent="0.2">
      <c r="A71" s="671"/>
      <c r="B71" s="670" t="s">
        <v>943</v>
      </c>
      <c r="C71" s="675"/>
      <c r="D71" s="203"/>
      <c r="E71" s="203"/>
      <c r="F71" s="644"/>
      <c r="G71" s="644"/>
    </row>
    <row r="72" spans="1:8" s="664" customFormat="1" x14ac:dyDescent="0.2">
      <c r="A72" s="671" t="s">
        <v>923</v>
      </c>
      <c r="B72" s="968"/>
      <c r="C72" s="969"/>
      <c r="D72" s="970"/>
      <c r="E72" s="668" t="s">
        <v>421</v>
      </c>
      <c r="F72" s="668" t="s">
        <v>422</v>
      </c>
      <c r="G72" s="644"/>
    </row>
    <row r="73" spans="1:8" ht="12.75" customHeight="1" x14ac:dyDescent="0.2">
      <c r="A73" s="663"/>
      <c r="B73" s="971" t="s">
        <v>925</v>
      </c>
      <c r="C73" s="972"/>
      <c r="D73" s="973"/>
      <c r="E73" s="410"/>
      <c r="F73" s="410"/>
      <c r="G73" s="644"/>
      <c r="H73" s="664"/>
    </row>
    <row r="74" spans="1:8" x14ac:dyDescent="0.2">
      <c r="B74" s="971" t="s">
        <v>926</v>
      </c>
      <c r="C74" s="972"/>
      <c r="D74" s="973"/>
      <c r="E74" s="410"/>
      <c r="F74" s="410"/>
    </row>
    <row r="75" spans="1:8" x14ac:dyDescent="0.2">
      <c r="B75" s="971" t="s">
        <v>927</v>
      </c>
      <c r="C75" s="972"/>
      <c r="D75" s="973"/>
      <c r="E75" s="410"/>
      <c r="F75" s="410"/>
    </row>
    <row r="76" spans="1:8" x14ac:dyDescent="0.2"/>
    <row r="77" spans="1:8" x14ac:dyDescent="0.2">
      <c r="A77" s="671" t="s">
        <v>928</v>
      </c>
      <c r="B77" s="974"/>
      <c r="C77" s="975"/>
      <c r="D77" s="976"/>
      <c r="E77" s="680" t="s">
        <v>51</v>
      </c>
      <c r="F77" s="680" t="s">
        <v>76</v>
      </c>
    </row>
    <row r="78" spans="1:8" ht="41.25" customHeight="1" x14ac:dyDescent="0.2">
      <c r="B78" s="841" t="s">
        <v>929</v>
      </c>
      <c r="C78" s="842"/>
      <c r="D78" s="843"/>
      <c r="E78" s="668"/>
      <c r="F78" s="668"/>
    </row>
    <row r="79" spans="1:8" x14ac:dyDescent="0.2"/>
    <row r="80" spans="1:8" x14ac:dyDescent="0.2">
      <c r="A80" s="671" t="s">
        <v>930</v>
      </c>
      <c r="B80" s="974"/>
      <c r="C80" s="975"/>
      <c r="D80" s="976"/>
      <c r="E80" s="680" t="s">
        <v>51</v>
      </c>
      <c r="F80" s="680" t="s">
        <v>76</v>
      </c>
    </row>
    <row r="81" spans="1:6" ht="64.5" customHeight="1" x14ac:dyDescent="0.2">
      <c r="B81" s="841" t="s">
        <v>931</v>
      </c>
      <c r="C81" s="842"/>
      <c r="D81" s="843"/>
      <c r="E81" s="668"/>
      <c r="F81" s="668"/>
    </row>
    <row r="82" spans="1:6" x14ac:dyDescent="0.2"/>
    <row r="83" spans="1:6" x14ac:dyDescent="0.2">
      <c r="A83" s="671" t="s">
        <v>932</v>
      </c>
      <c r="B83" s="974"/>
      <c r="C83" s="975"/>
      <c r="D83" s="976"/>
      <c r="E83" s="676" t="s">
        <v>421</v>
      </c>
      <c r="F83" s="676" t="s">
        <v>422</v>
      </c>
    </row>
    <row r="84" spans="1:6" ht="26.25" customHeight="1" x14ac:dyDescent="0.2">
      <c r="B84" s="841" t="s">
        <v>933</v>
      </c>
      <c r="C84" s="842"/>
      <c r="D84" s="843"/>
      <c r="E84" s="681"/>
      <c r="F84" s="681"/>
    </row>
    <row r="85" spans="1:6" x14ac:dyDescent="0.2"/>
    <row r="86" spans="1:6" x14ac:dyDescent="0.2">
      <c r="B86" s="958" t="s">
        <v>934</v>
      </c>
      <c r="C86" s="959"/>
      <c r="D86" s="959"/>
      <c r="E86" s="959"/>
      <c r="F86" s="960"/>
    </row>
    <row r="87" spans="1:6" x14ac:dyDescent="0.2">
      <c r="B87" s="961"/>
      <c r="C87" s="962"/>
      <c r="D87" s="962"/>
      <c r="E87" s="962"/>
      <c r="F87" s="963"/>
    </row>
    <row r="88" spans="1:6" x14ac:dyDescent="0.2"/>
    <row r="89" spans="1:6" x14ac:dyDescent="0.2">
      <c r="A89" s="671" t="s">
        <v>935</v>
      </c>
      <c r="B89" s="918" t="s">
        <v>936</v>
      </c>
      <c r="C89" s="949"/>
      <c r="D89" s="949"/>
      <c r="E89" s="949"/>
      <c r="F89" s="964"/>
    </row>
    <row r="90" spans="1:6" x14ac:dyDescent="0.2">
      <c r="A90" s="671"/>
      <c r="B90" s="965"/>
      <c r="C90" s="966"/>
      <c r="D90" s="966"/>
      <c r="E90" s="966"/>
      <c r="F90" s="967"/>
    </row>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sheetProtection sheet="1" objects="1" scenarios="1"/>
  <mergeCells count="39">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84:D84"/>
    <mergeCell ref="B86:F87"/>
    <mergeCell ref="B89:F90"/>
    <mergeCell ref="B80:D80"/>
    <mergeCell ref="B81:D81"/>
    <mergeCell ref="B83:D83"/>
    <mergeCell ref="B72:D72"/>
    <mergeCell ref="B73:D73"/>
    <mergeCell ref="B74:D74"/>
    <mergeCell ref="B75:D75"/>
    <mergeCell ref="B78:D78"/>
    <mergeCell ref="B77:D77"/>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0"/>
  <sheetViews>
    <sheetView showRuler="0" zoomScaleNormal="100" workbookViewId="0">
      <selection sqref="A1:C1"/>
    </sheetView>
  </sheetViews>
  <sheetFormatPr defaultColWidth="9.140625" defaultRowHeight="12.75" customHeight="1" zeroHeight="1" x14ac:dyDescent="0.2"/>
  <cols>
    <col min="1" max="1" width="4.42578125" style="297" customWidth="1"/>
    <col min="2" max="2" width="66.28515625" style="311" customWidth="1"/>
    <col min="3" max="3" width="12.7109375" style="311" customWidth="1"/>
    <col min="4" max="4" width="9.140625" style="311" customWidth="1"/>
    <col min="5" max="16384" width="9.140625" style="311"/>
  </cols>
  <sheetData>
    <row r="1" spans="1:10" ht="34.5" thickBot="1" x14ac:dyDescent="0.25">
      <c r="A1" s="1068" t="s">
        <v>836</v>
      </c>
      <c r="B1" s="1068"/>
      <c r="C1" s="1068"/>
      <c r="D1" s="343" t="s">
        <v>819</v>
      </c>
      <c r="E1" s="344" t="s">
        <v>820</v>
      </c>
      <c r="F1" s="352" t="s">
        <v>802</v>
      </c>
      <c r="H1" s="348" t="s">
        <v>805</v>
      </c>
      <c r="I1" s="345" t="s">
        <v>821</v>
      </c>
    </row>
    <row r="2" spans="1:10" ht="28.5" customHeight="1" x14ac:dyDescent="0.2">
      <c r="A2" s="314" t="s">
        <v>551</v>
      </c>
      <c r="B2" s="988" t="s">
        <v>665</v>
      </c>
      <c r="C2" s="989"/>
      <c r="J2" s="185"/>
    </row>
    <row r="3" spans="1:10" x14ac:dyDescent="0.2">
      <c r="A3" s="314" t="s">
        <v>551</v>
      </c>
      <c r="B3" s="518" t="s">
        <v>666</v>
      </c>
      <c r="C3" s="526"/>
      <c r="F3" s="224"/>
      <c r="J3" s="185"/>
    </row>
    <row r="4" spans="1:10" x14ac:dyDescent="0.2">
      <c r="A4" s="314" t="s">
        <v>551</v>
      </c>
      <c r="B4" s="194" t="s">
        <v>383</v>
      </c>
      <c r="C4" s="526"/>
      <c r="J4" s="185"/>
    </row>
    <row r="5" spans="1:10" x14ac:dyDescent="0.2">
      <c r="A5" s="314" t="s">
        <v>551</v>
      </c>
      <c r="B5" s="518" t="s">
        <v>667</v>
      </c>
      <c r="C5" s="526" t="s">
        <v>844</v>
      </c>
      <c r="J5" s="185"/>
    </row>
    <row r="6" spans="1:10" x14ac:dyDescent="0.2">
      <c r="A6" s="314" t="s">
        <v>551</v>
      </c>
      <c r="B6" s="518" t="s">
        <v>668</v>
      </c>
      <c r="C6" s="527" t="s">
        <v>844</v>
      </c>
      <c r="J6" s="185"/>
    </row>
    <row r="7" spans="1:10" x14ac:dyDescent="0.2">
      <c r="A7" s="314" t="s">
        <v>551</v>
      </c>
      <c r="B7" s="518" t="s">
        <v>669</v>
      </c>
      <c r="C7" s="527" t="s">
        <v>844</v>
      </c>
      <c r="J7" s="185"/>
    </row>
    <row r="8" spans="1:10" x14ac:dyDescent="0.2">
      <c r="A8" s="314" t="s">
        <v>551</v>
      </c>
      <c r="B8" s="518" t="s">
        <v>670</v>
      </c>
      <c r="C8" s="527" t="s">
        <v>844</v>
      </c>
      <c r="J8" s="185"/>
    </row>
    <row r="9" spans="1:10" x14ac:dyDescent="0.2">
      <c r="A9" s="314" t="s">
        <v>551</v>
      </c>
      <c r="B9" s="518" t="s">
        <v>671</v>
      </c>
      <c r="C9" s="526"/>
      <c r="J9" s="185"/>
    </row>
    <row r="10" spans="1:10" x14ac:dyDescent="0.2">
      <c r="A10" s="314" t="s">
        <v>551</v>
      </c>
      <c r="B10" s="518" t="s">
        <v>30</v>
      </c>
      <c r="C10" s="527" t="s">
        <v>844</v>
      </c>
      <c r="J10" s="185"/>
    </row>
    <row r="11" spans="1:10" x14ac:dyDescent="0.2">
      <c r="A11" s="314" t="s">
        <v>551</v>
      </c>
      <c r="B11" s="518" t="s">
        <v>31</v>
      </c>
      <c r="C11" s="526"/>
      <c r="J11" s="185"/>
    </row>
    <row r="12" spans="1:10" x14ac:dyDescent="0.2">
      <c r="A12" s="314" t="s">
        <v>551</v>
      </c>
      <c r="B12" s="518" t="s">
        <v>32</v>
      </c>
      <c r="C12" s="527" t="s">
        <v>844</v>
      </c>
      <c r="J12" s="185"/>
    </row>
    <row r="13" spans="1:10" x14ac:dyDescent="0.2">
      <c r="A13" s="314" t="s">
        <v>551</v>
      </c>
      <c r="B13" s="518" t="s">
        <v>33</v>
      </c>
      <c r="C13" s="527" t="s">
        <v>844</v>
      </c>
      <c r="J13" s="185"/>
    </row>
    <row r="14" spans="1:10" x14ac:dyDescent="0.2">
      <c r="A14" s="314" t="s">
        <v>551</v>
      </c>
      <c r="B14" s="518" t="s">
        <v>34</v>
      </c>
      <c r="C14" s="527" t="s">
        <v>844</v>
      </c>
      <c r="J14" s="185"/>
    </row>
    <row r="15" spans="1:10" x14ac:dyDescent="0.2">
      <c r="A15" s="314" t="s">
        <v>551</v>
      </c>
      <c r="B15" s="518" t="s">
        <v>35</v>
      </c>
      <c r="C15" s="526" t="s">
        <v>844</v>
      </c>
      <c r="J15" s="185"/>
    </row>
    <row r="16" spans="1:10" x14ac:dyDescent="0.2">
      <c r="A16" s="314" t="s">
        <v>551</v>
      </c>
      <c r="B16" s="518" t="s">
        <v>36</v>
      </c>
      <c r="C16" s="527" t="s">
        <v>844</v>
      </c>
      <c r="J16" s="185"/>
    </row>
    <row r="17" spans="1:10" x14ac:dyDescent="0.2">
      <c r="A17" s="314" t="s">
        <v>551</v>
      </c>
      <c r="B17" s="518" t="s">
        <v>37</v>
      </c>
      <c r="C17" s="527" t="s">
        <v>844</v>
      </c>
      <c r="J17" s="185"/>
    </row>
    <row r="18" spans="1:10" x14ac:dyDescent="0.2">
      <c r="A18" s="314" t="s">
        <v>551</v>
      </c>
      <c r="B18" s="518" t="s">
        <v>38</v>
      </c>
      <c r="C18" s="527" t="s">
        <v>844</v>
      </c>
      <c r="J18" s="185"/>
    </row>
    <row r="19" spans="1:10" x14ac:dyDescent="0.2">
      <c r="A19" s="314" t="s">
        <v>551</v>
      </c>
      <c r="B19" s="518" t="s">
        <v>39</v>
      </c>
      <c r="C19" s="526"/>
      <c r="J19" s="185"/>
    </row>
    <row r="20" spans="1:10" x14ac:dyDescent="0.2">
      <c r="A20" s="314" t="s">
        <v>551</v>
      </c>
      <c r="B20" s="79" t="s">
        <v>921</v>
      </c>
      <c r="C20" s="526" t="s">
        <v>844</v>
      </c>
      <c r="J20" s="185"/>
    </row>
    <row r="21" spans="1:10" x14ac:dyDescent="0.2">
      <c r="B21" s="1083"/>
      <c r="C21" s="890"/>
      <c r="J21" s="185"/>
    </row>
    <row r="22" spans="1:10" x14ac:dyDescent="0.2">
      <c r="B22" s="438"/>
      <c r="C22" s="521"/>
      <c r="J22" s="185"/>
    </row>
    <row r="23" spans="1:10" x14ac:dyDescent="0.2">
      <c r="A23" s="314" t="s">
        <v>552</v>
      </c>
      <c r="B23" s="3" t="s">
        <v>620</v>
      </c>
      <c r="C23" s="521"/>
      <c r="J23" s="185"/>
    </row>
    <row r="24" spans="1:10" x14ac:dyDescent="0.2">
      <c r="B24" s="440"/>
      <c r="C24" s="521"/>
      <c r="J24" s="185"/>
    </row>
    <row r="25" spans="1:10" ht="24.75" customHeight="1" x14ac:dyDescent="0.2">
      <c r="A25" s="302" t="s">
        <v>553</v>
      </c>
      <c r="B25" s="439" t="s">
        <v>41</v>
      </c>
      <c r="C25" s="522"/>
      <c r="J25" s="185"/>
    </row>
    <row r="26" spans="1:10" x14ac:dyDescent="0.2">
      <c r="A26" s="302" t="s">
        <v>553</v>
      </c>
      <c r="B26" s="518" t="s">
        <v>42</v>
      </c>
      <c r="C26" s="527" t="s">
        <v>844</v>
      </c>
      <c r="J26" s="185"/>
    </row>
    <row r="27" spans="1:10" x14ac:dyDescent="0.2">
      <c r="A27" s="302" t="s">
        <v>553</v>
      </c>
      <c r="B27" s="518" t="s">
        <v>43</v>
      </c>
      <c r="C27" s="526" t="s">
        <v>844</v>
      </c>
      <c r="J27" s="185"/>
    </row>
    <row r="28" spans="1:10" x14ac:dyDescent="0.2">
      <c r="A28" s="302" t="s">
        <v>553</v>
      </c>
      <c r="B28" s="518" t="s">
        <v>44</v>
      </c>
      <c r="C28" s="527" t="s">
        <v>844</v>
      </c>
      <c r="J28" s="185"/>
    </row>
    <row r="29" spans="1:10" x14ac:dyDescent="0.2">
      <c r="A29" s="302" t="s">
        <v>553</v>
      </c>
      <c r="B29" s="518" t="s">
        <v>45</v>
      </c>
      <c r="C29" s="527" t="s">
        <v>844</v>
      </c>
      <c r="J29" s="185"/>
    </row>
    <row r="30" spans="1:10" x14ac:dyDescent="0.2">
      <c r="A30" s="302" t="s">
        <v>553</v>
      </c>
      <c r="B30" s="518" t="s">
        <v>748</v>
      </c>
      <c r="C30" s="527" t="s">
        <v>844</v>
      </c>
      <c r="J30" s="185"/>
    </row>
    <row r="31" spans="1:10" x14ac:dyDescent="0.2">
      <c r="A31" s="302" t="s">
        <v>553</v>
      </c>
      <c r="B31" s="518" t="s">
        <v>46</v>
      </c>
      <c r="C31" s="526" t="s">
        <v>844</v>
      </c>
      <c r="J31" s="185"/>
    </row>
    <row r="32" spans="1:10" x14ac:dyDescent="0.2">
      <c r="A32" s="302" t="s">
        <v>553</v>
      </c>
      <c r="B32" s="518" t="s">
        <v>744</v>
      </c>
      <c r="C32" s="527" t="s">
        <v>844</v>
      </c>
      <c r="J32" s="185"/>
    </row>
    <row r="33" spans="1:10" x14ac:dyDescent="0.2">
      <c r="A33" s="302" t="s">
        <v>553</v>
      </c>
      <c r="B33" s="518" t="s">
        <v>47</v>
      </c>
      <c r="C33" s="526"/>
      <c r="J33" s="185"/>
    </row>
    <row r="34" spans="1:10" x14ac:dyDescent="0.2">
      <c r="A34" s="302" t="s">
        <v>553</v>
      </c>
      <c r="B34" s="518" t="s">
        <v>48</v>
      </c>
      <c r="C34" s="527" t="s">
        <v>844</v>
      </c>
      <c r="J34" s="185"/>
    </row>
    <row r="35" spans="1:10" x14ac:dyDescent="0.2">
      <c r="A35" s="302" t="s">
        <v>553</v>
      </c>
      <c r="B35" s="518" t="s">
        <v>49</v>
      </c>
      <c r="C35" s="526"/>
      <c r="J35" s="185"/>
    </row>
    <row r="36" spans="1:10" x14ac:dyDescent="0.2">
      <c r="A36" s="302" t="s">
        <v>553</v>
      </c>
      <c r="B36" s="79" t="s">
        <v>199</v>
      </c>
      <c r="C36" s="527" t="s">
        <v>844</v>
      </c>
      <c r="J36" s="185"/>
    </row>
    <row r="37" spans="1:10" x14ac:dyDescent="0.2">
      <c r="B37" s="1084" t="s">
        <v>903</v>
      </c>
      <c r="C37" s="1085"/>
      <c r="J37" s="185"/>
    </row>
    <row r="38" spans="1:10" x14ac:dyDescent="0.2">
      <c r="J38" s="185"/>
    </row>
    <row r="39" spans="1:10" ht="15.75" x14ac:dyDescent="0.2">
      <c r="B39" s="251"/>
    </row>
    <row r="40" spans="1:10" x14ac:dyDescent="0.2"/>
  </sheetData>
  <sheetProtection sheet="1" objects="1" scenarios="1"/>
  <mergeCells count="4">
    <mergeCell ref="A1:C1"/>
    <mergeCell ref="B2:C2"/>
    <mergeCell ref="B21:C21"/>
    <mergeCell ref="B37:C37"/>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40"/>
  <sheetViews>
    <sheetView showRuler="0" zoomScaleNormal="100" workbookViewId="0">
      <selection sqref="A1:C1"/>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1069" t="s">
        <v>863</v>
      </c>
      <c r="B1" s="1069"/>
      <c r="C1" s="1069"/>
      <c r="D1" s="343" t="s">
        <v>819</v>
      </c>
      <c r="E1" s="344" t="s">
        <v>820</v>
      </c>
      <c r="F1" s="352" t="s">
        <v>802</v>
      </c>
      <c r="G1" s="347" t="s">
        <v>804</v>
      </c>
      <c r="H1" s="311"/>
      <c r="I1" s="345" t="s">
        <v>821</v>
      </c>
    </row>
    <row r="2" spans="1:9" ht="28.5" customHeight="1" x14ac:dyDescent="0.2">
      <c r="A2" s="2" t="s">
        <v>551</v>
      </c>
      <c r="B2" s="988" t="s">
        <v>665</v>
      </c>
      <c r="C2" s="989"/>
    </row>
    <row r="3" spans="1:9" x14ac:dyDescent="0.2">
      <c r="A3" s="2" t="s">
        <v>551</v>
      </c>
      <c r="B3" s="436" t="s">
        <v>666</v>
      </c>
      <c r="C3" s="78" t="s">
        <v>881</v>
      </c>
    </row>
    <row r="4" spans="1:9" x14ac:dyDescent="0.2">
      <c r="A4" s="2" t="s">
        <v>551</v>
      </c>
      <c r="B4" s="194" t="s">
        <v>383</v>
      </c>
      <c r="C4" s="578" t="s">
        <v>881</v>
      </c>
    </row>
    <row r="5" spans="1:9" x14ac:dyDescent="0.2">
      <c r="A5" s="2" t="s">
        <v>551</v>
      </c>
      <c r="B5" s="436" t="s">
        <v>667</v>
      </c>
      <c r="C5" s="578" t="s">
        <v>881</v>
      </c>
    </row>
    <row r="6" spans="1:9" x14ac:dyDescent="0.2">
      <c r="A6" s="2" t="s">
        <v>551</v>
      </c>
      <c r="B6" s="436" t="s">
        <v>668</v>
      </c>
      <c r="C6" s="78" t="s">
        <v>881</v>
      </c>
    </row>
    <row r="7" spans="1:9" x14ac:dyDescent="0.2">
      <c r="A7" s="2" t="s">
        <v>551</v>
      </c>
      <c r="B7" s="436" t="s">
        <v>669</v>
      </c>
      <c r="C7" s="78" t="s">
        <v>881</v>
      </c>
    </row>
    <row r="8" spans="1:9" x14ac:dyDescent="0.2">
      <c r="A8" s="2" t="s">
        <v>551</v>
      </c>
      <c r="B8" s="436" t="s">
        <v>670</v>
      </c>
      <c r="C8" s="78" t="s">
        <v>881</v>
      </c>
    </row>
    <row r="9" spans="1:9" x14ac:dyDescent="0.2">
      <c r="A9" s="2" t="s">
        <v>551</v>
      </c>
      <c r="B9" s="436" t="s">
        <v>671</v>
      </c>
      <c r="C9" s="78"/>
    </row>
    <row r="10" spans="1:9" x14ac:dyDescent="0.2">
      <c r="A10" s="2" t="s">
        <v>551</v>
      </c>
      <c r="B10" s="436" t="s">
        <v>30</v>
      </c>
      <c r="C10" s="78"/>
    </row>
    <row r="11" spans="1:9" x14ac:dyDescent="0.2">
      <c r="A11" s="2" t="s">
        <v>551</v>
      </c>
      <c r="B11" s="436" t="s">
        <v>31</v>
      </c>
      <c r="C11" s="78"/>
    </row>
    <row r="12" spans="1:9" x14ac:dyDescent="0.2">
      <c r="A12" s="2" t="s">
        <v>551</v>
      </c>
      <c r="B12" s="436" t="s">
        <v>32</v>
      </c>
      <c r="C12" s="78"/>
    </row>
    <row r="13" spans="1:9" x14ac:dyDescent="0.2">
      <c r="A13" s="2" t="s">
        <v>551</v>
      </c>
      <c r="B13" s="436" t="s">
        <v>33</v>
      </c>
      <c r="C13" s="78" t="s">
        <v>881</v>
      </c>
    </row>
    <row r="14" spans="1:9" x14ac:dyDescent="0.2">
      <c r="A14" s="2" t="s">
        <v>551</v>
      </c>
      <c r="B14" s="436" t="s">
        <v>34</v>
      </c>
      <c r="C14" s="78" t="s">
        <v>881</v>
      </c>
    </row>
    <row r="15" spans="1:9" x14ac:dyDescent="0.2">
      <c r="A15" s="2" t="s">
        <v>551</v>
      </c>
      <c r="B15" s="436" t="s">
        <v>35</v>
      </c>
      <c r="C15" s="78"/>
    </row>
    <row r="16" spans="1:9" x14ac:dyDescent="0.2">
      <c r="A16" s="2" t="s">
        <v>551</v>
      </c>
      <c r="B16" s="436" t="s">
        <v>36</v>
      </c>
      <c r="C16" s="78" t="s">
        <v>881</v>
      </c>
    </row>
    <row r="17" spans="1:3" x14ac:dyDescent="0.2">
      <c r="A17" s="2" t="s">
        <v>551</v>
      </c>
      <c r="B17" s="436" t="s">
        <v>37</v>
      </c>
      <c r="C17" s="78"/>
    </row>
    <row r="18" spans="1:3" x14ac:dyDescent="0.2">
      <c r="A18" s="2" t="s">
        <v>551</v>
      </c>
      <c r="B18" s="436" t="s">
        <v>38</v>
      </c>
      <c r="C18" s="78" t="s">
        <v>881</v>
      </c>
    </row>
    <row r="19" spans="1:3" x14ac:dyDescent="0.2">
      <c r="A19" s="2" t="s">
        <v>551</v>
      </c>
      <c r="B19" s="436" t="s">
        <v>39</v>
      </c>
      <c r="C19" s="578"/>
    </row>
    <row r="20" spans="1:3" x14ac:dyDescent="0.2">
      <c r="A20" s="2" t="s">
        <v>551</v>
      </c>
      <c r="B20" s="79" t="s">
        <v>40</v>
      </c>
      <c r="C20" s="78"/>
    </row>
    <row r="21" spans="1:3" x14ac:dyDescent="0.2">
      <c r="B21" s="1083"/>
      <c r="C21" s="890"/>
    </row>
    <row r="22" spans="1:3" x14ac:dyDescent="0.2">
      <c r="B22" s="431"/>
      <c r="C22" s="431"/>
    </row>
    <row r="23" spans="1:3" x14ac:dyDescent="0.2">
      <c r="A23" s="2" t="s">
        <v>552</v>
      </c>
      <c r="B23" s="3" t="s">
        <v>620</v>
      </c>
      <c r="C23" s="437"/>
    </row>
    <row r="24" spans="1:3" x14ac:dyDescent="0.2">
      <c r="B24" s="437"/>
      <c r="C24" s="437"/>
    </row>
    <row r="25" spans="1:3" ht="24.75" customHeight="1" x14ac:dyDescent="0.2">
      <c r="A25" s="80" t="s">
        <v>553</v>
      </c>
      <c r="B25" s="433" t="s">
        <v>41</v>
      </c>
      <c r="C25" s="433"/>
    </row>
    <row r="26" spans="1:3" x14ac:dyDescent="0.2">
      <c r="A26" s="80" t="s">
        <v>553</v>
      </c>
      <c r="B26" s="436" t="s">
        <v>42</v>
      </c>
      <c r="C26" s="78"/>
    </row>
    <row r="27" spans="1:3" x14ac:dyDescent="0.2">
      <c r="A27" s="80" t="s">
        <v>553</v>
      </c>
      <c r="B27" s="436" t="s">
        <v>43</v>
      </c>
      <c r="C27" s="78" t="s">
        <v>881</v>
      </c>
    </row>
    <row r="28" spans="1:3" x14ac:dyDescent="0.2">
      <c r="A28" s="80" t="s">
        <v>553</v>
      </c>
      <c r="B28" s="436" t="s">
        <v>44</v>
      </c>
      <c r="C28" s="78" t="s">
        <v>881</v>
      </c>
    </row>
    <row r="29" spans="1:3" x14ac:dyDescent="0.2">
      <c r="A29" s="80" t="s">
        <v>553</v>
      </c>
      <c r="B29" s="436" t="s">
        <v>45</v>
      </c>
      <c r="C29" s="78"/>
    </row>
    <row r="30" spans="1:3" x14ac:dyDescent="0.2">
      <c r="A30" s="80" t="s">
        <v>553</v>
      </c>
      <c r="B30" s="436" t="s">
        <v>748</v>
      </c>
      <c r="C30" s="78" t="s">
        <v>881</v>
      </c>
    </row>
    <row r="31" spans="1:3" x14ac:dyDescent="0.2">
      <c r="A31" s="80" t="s">
        <v>553</v>
      </c>
      <c r="B31" s="436" t="s">
        <v>46</v>
      </c>
      <c r="C31" s="78" t="s">
        <v>881</v>
      </c>
    </row>
    <row r="32" spans="1:3" x14ac:dyDescent="0.2">
      <c r="A32" s="80" t="s">
        <v>553</v>
      </c>
      <c r="B32" s="436" t="s">
        <v>744</v>
      </c>
      <c r="C32" s="78" t="s">
        <v>881</v>
      </c>
    </row>
    <row r="33" spans="1:3" x14ac:dyDescent="0.2">
      <c r="A33" s="80" t="s">
        <v>553</v>
      </c>
      <c r="B33" s="436" t="s">
        <v>47</v>
      </c>
      <c r="C33" s="78" t="s">
        <v>881</v>
      </c>
    </row>
    <row r="34" spans="1:3" x14ac:dyDescent="0.2">
      <c r="A34" s="80" t="s">
        <v>553</v>
      </c>
      <c r="B34" s="436" t="s">
        <v>48</v>
      </c>
      <c r="C34" s="78" t="s">
        <v>881</v>
      </c>
    </row>
    <row r="35" spans="1:3" x14ac:dyDescent="0.2">
      <c r="A35" s="80" t="s">
        <v>553</v>
      </c>
      <c r="B35" s="436" t="s">
        <v>49</v>
      </c>
      <c r="C35" s="78" t="s">
        <v>881</v>
      </c>
    </row>
    <row r="36" spans="1:3" x14ac:dyDescent="0.2">
      <c r="A36" s="80" t="s">
        <v>553</v>
      </c>
      <c r="B36" s="79" t="s">
        <v>199</v>
      </c>
      <c r="C36" s="78"/>
    </row>
    <row r="37" spans="1:3" x14ac:dyDescent="0.2">
      <c r="B37" s="1084"/>
      <c r="C37" s="1085"/>
    </row>
    <row r="38" spans="1:3" x14ac:dyDescent="0.2"/>
    <row r="39" spans="1:3" ht="15.75" x14ac:dyDescent="0.2">
      <c r="B39" s="251"/>
    </row>
    <row r="40" spans="1:3" x14ac:dyDescent="0.2"/>
  </sheetData>
  <sheetProtection sheet="1" objects="1" scenarios="1"/>
  <mergeCells count="4">
    <mergeCell ref="A1:C1"/>
    <mergeCell ref="B2:C2"/>
    <mergeCell ref="B21:C21"/>
    <mergeCell ref="B37:C37"/>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O58"/>
  <sheetViews>
    <sheetView showRuler="0" zoomScaleNormal="100" workbookViewId="0">
      <selection sqref="A1:F1"/>
    </sheetView>
  </sheetViews>
  <sheetFormatPr defaultColWidth="0" defaultRowHeight="12.75" customHeight="1" zeroHeight="1" x14ac:dyDescent="0.2"/>
  <cols>
    <col min="1" max="1" width="3.85546875" style="297" customWidth="1"/>
    <col min="2" max="2" width="27" style="311" customWidth="1"/>
    <col min="3" max="3" width="4.7109375" style="311" customWidth="1"/>
    <col min="4" max="4" width="10.7109375" style="311" customWidth="1"/>
    <col min="5" max="6" width="16.7109375" style="311" customWidth="1"/>
    <col min="7" max="7" width="9.140625" style="311" customWidth="1"/>
    <col min="8" max="8" width="10.85546875" style="311" customWidth="1"/>
    <col min="9" max="256" width="9.140625" style="311" customWidth="1"/>
    <col min="257" max="257" width="16.5703125" style="311" customWidth="1"/>
    <col min="258" max="258" width="27" style="311" customWidth="1"/>
    <col min="259" max="259" width="4.7109375" style="311" customWidth="1"/>
    <col min="260" max="260" width="10.7109375" style="311" customWidth="1"/>
    <col min="261" max="262" width="16.7109375" style="311" customWidth="1"/>
    <col min="263" max="263" width="9.140625" style="311" customWidth="1"/>
    <col min="264" max="264" width="0.7109375" style="311" customWidth="1"/>
    <col min="265" max="512" width="0" style="311" hidden="1"/>
    <col min="513" max="513" width="3.85546875" style="311" customWidth="1"/>
    <col min="514" max="514" width="27" style="311" customWidth="1"/>
    <col min="515" max="515" width="4.7109375" style="311" customWidth="1"/>
    <col min="516" max="516" width="10.7109375" style="311" customWidth="1"/>
    <col min="517" max="518" width="16.7109375" style="311" customWidth="1"/>
    <col min="519" max="519" width="9.140625" style="311" customWidth="1"/>
    <col min="520" max="520" width="0.7109375" style="311" customWidth="1"/>
    <col min="521" max="768" width="0" style="311" hidden="1"/>
    <col min="769" max="769" width="3.85546875" style="311" customWidth="1"/>
    <col min="770" max="770" width="27" style="311" customWidth="1"/>
    <col min="771" max="771" width="4.7109375" style="311" customWidth="1"/>
    <col min="772" max="772" width="10.7109375" style="311" customWidth="1"/>
    <col min="773" max="774" width="16.7109375" style="311" customWidth="1"/>
    <col min="775" max="775" width="9.140625" style="311" customWidth="1"/>
    <col min="776" max="776" width="0.7109375" style="311" customWidth="1"/>
    <col min="777" max="1024" width="0" style="311" hidden="1"/>
    <col min="1025" max="1025" width="3.85546875" style="311" customWidth="1"/>
    <col min="1026" max="1026" width="27" style="311" customWidth="1"/>
    <col min="1027" max="1027" width="4.7109375" style="311" customWidth="1"/>
    <col min="1028" max="1028" width="10.7109375" style="311" customWidth="1"/>
    <col min="1029" max="1030" width="16.7109375" style="311" customWidth="1"/>
    <col min="1031" max="1031" width="9.140625" style="311" customWidth="1"/>
    <col min="1032" max="1032" width="0.7109375" style="311" customWidth="1"/>
    <col min="1033" max="1280" width="0" style="311" hidden="1"/>
    <col min="1281" max="1281" width="3.85546875" style="311" customWidth="1"/>
    <col min="1282" max="1282" width="27" style="311" customWidth="1"/>
    <col min="1283" max="1283" width="4.7109375" style="311" customWidth="1"/>
    <col min="1284" max="1284" width="10.7109375" style="311" customWidth="1"/>
    <col min="1285" max="1286" width="16.7109375" style="311" customWidth="1"/>
    <col min="1287" max="1287" width="9.140625" style="311" customWidth="1"/>
    <col min="1288" max="1288" width="0.7109375" style="311" customWidth="1"/>
    <col min="1289" max="1536" width="0" style="311" hidden="1"/>
    <col min="1537" max="1537" width="3.85546875" style="311" customWidth="1"/>
    <col min="1538" max="1538" width="27" style="311" customWidth="1"/>
    <col min="1539" max="1539" width="4.7109375" style="311" customWidth="1"/>
    <col min="1540" max="1540" width="10.7109375" style="311" customWidth="1"/>
    <col min="1541" max="1542" width="16.7109375" style="311" customWidth="1"/>
    <col min="1543" max="1543" width="9.140625" style="311" customWidth="1"/>
    <col min="1544" max="1544" width="0.7109375" style="311" customWidth="1"/>
    <col min="1545" max="1792" width="0" style="311" hidden="1"/>
    <col min="1793" max="1793" width="3.85546875" style="311" customWidth="1"/>
    <col min="1794" max="1794" width="27" style="311" customWidth="1"/>
    <col min="1795" max="1795" width="4.7109375" style="311" customWidth="1"/>
    <col min="1796" max="1796" width="10.7109375" style="311" customWidth="1"/>
    <col min="1797" max="1798" width="16.7109375" style="311" customWidth="1"/>
    <col min="1799" max="1799" width="9.140625" style="311" customWidth="1"/>
    <col min="1800" max="1800" width="0.7109375" style="311" customWidth="1"/>
    <col min="1801" max="2048" width="0" style="311" hidden="1"/>
    <col min="2049" max="2049" width="3.85546875" style="311" customWidth="1"/>
    <col min="2050" max="2050" width="27" style="311" customWidth="1"/>
    <col min="2051" max="2051" width="4.7109375" style="311" customWidth="1"/>
    <col min="2052" max="2052" width="10.7109375" style="311" customWidth="1"/>
    <col min="2053" max="2054" width="16.7109375" style="311" customWidth="1"/>
    <col min="2055" max="2055" width="9.140625" style="311" customWidth="1"/>
    <col min="2056" max="2056" width="0.7109375" style="311" customWidth="1"/>
    <col min="2057" max="2304" width="0" style="311" hidden="1"/>
    <col min="2305" max="2305" width="3.85546875" style="311" customWidth="1"/>
    <col min="2306" max="2306" width="27" style="311" customWidth="1"/>
    <col min="2307" max="2307" width="4.7109375" style="311" customWidth="1"/>
    <col min="2308" max="2308" width="10.7109375" style="311" customWidth="1"/>
    <col min="2309" max="2310" width="16.7109375" style="311" customWidth="1"/>
    <col min="2311" max="2311" width="9.140625" style="311" customWidth="1"/>
    <col min="2312" max="2312" width="0.7109375" style="311" customWidth="1"/>
    <col min="2313" max="2560" width="0" style="311" hidden="1"/>
    <col min="2561" max="2561" width="3.85546875" style="311" customWidth="1"/>
    <col min="2562" max="2562" width="27" style="311" customWidth="1"/>
    <col min="2563" max="2563" width="4.7109375" style="311" customWidth="1"/>
    <col min="2564" max="2564" width="10.7109375" style="311" customWidth="1"/>
    <col min="2565" max="2566" width="16.7109375" style="311" customWidth="1"/>
    <col min="2567" max="2567" width="9.140625" style="311" customWidth="1"/>
    <col min="2568" max="2568" width="0.7109375" style="311" customWidth="1"/>
    <col min="2569" max="2816" width="0" style="311" hidden="1"/>
    <col min="2817" max="2817" width="3.85546875" style="311" customWidth="1"/>
    <col min="2818" max="2818" width="27" style="311" customWidth="1"/>
    <col min="2819" max="2819" width="4.7109375" style="311" customWidth="1"/>
    <col min="2820" max="2820" width="10.7109375" style="311" customWidth="1"/>
    <col min="2821" max="2822" width="16.7109375" style="311" customWidth="1"/>
    <col min="2823" max="2823" width="9.140625" style="311" customWidth="1"/>
    <col min="2824" max="2824" width="0.7109375" style="311" customWidth="1"/>
    <col min="2825" max="3072" width="0" style="311" hidden="1"/>
    <col min="3073" max="3073" width="3.85546875" style="311" customWidth="1"/>
    <col min="3074" max="3074" width="27" style="311" customWidth="1"/>
    <col min="3075" max="3075" width="4.7109375" style="311" customWidth="1"/>
    <col min="3076" max="3076" width="10.7109375" style="311" customWidth="1"/>
    <col min="3077" max="3078" width="16.7109375" style="311" customWidth="1"/>
    <col min="3079" max="3079" width="9.140625" style="311" customWidth="1"/>
    <col min="3080" max="3080" width="0.7109375" style="311" customWidth="1"/>
    <col min="3081" max="3328" width="0" style="311" hidden="1"/>
    <col min="3329" max="3329" width="3.85546875" style="311" customWidth="1"/>
    <col min="3330" max="3330" width="27" style="311" customWidth="1"/>
    <col min="3331" max="3331" width="4.7109375" style="311" customWidth="1"/>
    <col min="3332" max="3332" width="10.7109375" style="311" customWidth="1"/>
    <col min="3333" max="3334" width="16.7109375" style="311" customWidth="1"/>
    <col min="3335" max="3335" width="9.140625" style="311" customWidth="1"/>
    <col min="3336" max="3336" width="0.7109375" style="311" customWidth="1"/>
    <col min="3337" max="3584" width="0" style="311" hidden="1"/>
    <col min="3585" max="3585" width="3.85546875" style="311" customWidth="1"/>
    <col min="3586" max="3586" width="27" style="311" customWidth="1"/>
    <col min="3587" max="3587" width="4.7109375" style="311" customWidth="1"/>
    <col min="3588" max="3588" width="10.7109375" style="311" customWidth="1"/>
    <col min="3589" max="3590" width="16.7109375" style="311" customWidth="1"/>
    <col min="3591" max="3591" width="9.140625" style="311" customWidth="1"/>
    <col min="3592" max="3592" width="0.7109375" style="311" customWidth="1"/>
    <col min="3593" max="3840" width="0" style="311" hidden="1"/>
    <col min="3841" max="3841" width="3.85546875" style="311" customWidth="1"/>
    <col min="3842" max="3842" width="27" style="311" customWidth="1"/>
    <col min="3843" max="3843" width="4.7109375" style="311" customWidth="1"/>
    <col min="3844" max="3844" width="10.7109375" style="311" customWidth="1"/>
    <col min="3845" max="3846" width="16.7109375" style="311" customWidth="1"/>
    <col min="3847" max="3847" width="9.140625" style="311" customWidth="1"/>
    <col min="3848" max="3848" width="0.7109375" style="311" customWidth="1"/>
    <col min="3849" max="4096" width="0" style="311" hidden="1"/>
    <col min="4097" max="4097" width="3.85546875" style="311" customWidth="1"/>
    <col min="4098" max="4098" width="27" style="311" customWidth="1"/>
    <col min="4099" max="4099" width="4.7109375" style="311" customWidth="1"/>
    <col min="4100" max="4100" width="10.7109375" style="311" customWidth="1"/>
    <col min="4101" max="4102" width="16.7109375" style="311" customWidth="1"/>
    <col min="4103" max="4103" width="9.140625" style="311" customWidth="1"/>
    <col min="4104" max="4104" width="0.7109375" style="311" customWidth="1"/>
    <col min="4105" max="4352" width="0" style="311" hidden="1"/>
    <col min="4353" max="4353" width="3.85546875" style="311" customWidth="1"/>
    <col min="4354" max="4354" width="27" style="311" customWidth="1"/>
    <col min="4355" max="4355" width="4.7109375" style="311" customWidth="1"/>
    <col min="4356" max="4356" width="10.7109375" style="311" customWidth="1"/>
    <col min="4357" max="4358" width="16.7109375" style="311" customWidth="1"/>
    <col min="4359" max="4359" width="9.140625" style="311" customWidth="1"/>
    <col min="4360" max="4360" width="0.7109375" style="311" customWidth="1"/>
    <col min="4361" max="4608" width="0" style="311" hidden="1"/>
    <col min="4609" max="4609" width="3.85546875" style="311" customWidth="1"/>
    <col min="4610" max="4610" width="27" style="311" customWidth="1"/>
    <col min="4611" max="4611" width="4.7109375" style="311" customWidth="1"/>
    <col min="4612" max="4612" width="10.7109375" style="311" customWidth="1"/>
    <col min="4613" max="4614" width="16.7109375" style="311" customWidth="1"/>
    <col min="4615" max="4615" width="9.140625" style="311" customWidth="1"/>
    <col min="4616" max="4616" width="0.7109375" style="311" customWidth="1"/>
    <col min="4617" max="4864" width="0" style="311" hidden="1"/>
    <col min="4865" max="4865" width="3.85546875" style="311" customWidth="1"/>
    <col min="4866" max="4866" width="27" style="311" customWidth="1"/>
    <col min="4867" max="4867" width="4.7109375" style="311" customWidth="1"/>
    <col min="4868" max="4868" width="10.7109375" style="311" customWidth="1"/>
    <col min="4869" max="4870" width="16.7109375" style="311" customWidth="1"/>
    <col min="4871" max="4871" width="9.140625" style="311" customWidth="1"/>
    <col min="4872" max="4872" width="0.7109375" style="311" customWidth="1"/>
    <col min="4873" max="5120" width="0" style="311" hidden="1"/>
    <col min="5121" max="5121" width="3.85546875" style="311" customWidth="1"/>
    <col min="5122" max="5122" width="27" style="311" customWidth="1"/>
    <col min="5123" max="5123" width="4.7109375" style="311" customWidth="1"/>
    <col min="5124" max="5124" width="10.7109375" style="311" customWidth="1"/>
    <col min="5125" max="5126" width="16.7109375" style="311" customWidth="1"/>
    <col min="5127" max="5127" width="9.140625" style="311" customWidth="1"/>
    <col min="5128" max="5128" width="0.7109375" style="311" customWidth="1"/>
    <col min="5129" max="5376" width="0" style="311" hidden="1"/>
    <col min="5377" max="5377" width="3.85546875" style="311" customWidth="1"/>
    <col min="5378" max="5378" width="27" style="311" customWidth="1"/>
    <col min="5379" max="5379" width="4.7109375" style="311" customWidth="1"/>
    <col min="5380" max="5380" width="10.7109375" style="311" customWidth="1"/>
    <col min="5381" max="5382" width="16.7109375" style="311" customWidth="1"/>
    <col min="5383" max="5383" width="9.140625" style="311" customWidth="1"/>
    <col min="5384" max="5384" width="0.7109375" style="311" customWidth="1"/>
    <col min="5385" max="5632" width="0" style="311" hidden="1"/>
    <col min="5633" max="5633" width="3.85546875" style="311" customWidth="1"/>
    <col min="5634" max="5634" width="27" style="311" customWidth="1"/>
    <col min="5635" max="5635" width="4.7109375" style="311" customWidth="1"/>
    <col min="5636" max="5636" width="10.7109375" style="311" customWidth="1"/>
    <col min="5637" max="5638" width="16.7109375" style="311" customWidth="1"/>
    <col min="5639" max="5639" width="9.140625" style="311" customWidth="1"/>
    <col min="5640" max="5640" width="0.7109375" style="311" customWidth="1"/>
    <col min="5641" max="5888" width="0" style="311" hidden="1"/>
    <col min="5889" max="5889" width="3.85546875" style="311" customWidth="1"/>
    <col min="5890" max="5890" width="27" style="311" customWidth="1"/>
    <col min="5891" max="5891" width="4.7109375" style="311" customWidth="1"/>
    <col min="5892" max="5892" width="10.7109375" style="311" customWidth="1"/>
    <col min="5893" max="5894" width="16.7109375" style="311" customWidth="1"/>
    <col min="5895" max="5895" width="9.140625" style="311" customWidth="1"/>
    <col min="5896" max="5896" width="0.7109375" style="311" customWidth="1"/>
    <col min="5897" max="6144" width="0" style="311" hidden="1"/>
    <col min="6145" max="6145" width="3.85546875" style="311" customWidth="1"/>
    <col min="6146" max="6146" width="27" style="311" customWidth="1"/>
    <col min="6147" max="6147" width="4.7109375" style="311" customWidth="1"/>
    <col min="6148" max="6148" width="10.7109375" style="311" customWidth="1"/>
    <col min="6149" max="6150" width="16.7109375" style="311" customWidth="1"/>
    <col min="6151" max="6151" width="9.140625" style="311" customWidth="1"/>
    <col min="6152" max="6152" width="0.7109375" style="311" customWidth="1"/>
    <col min="6153" max="6400" width="0" style="311" hidden="1"/>
    <col min="6401" max="6401" width="3.85546875" style="311" customWidth="1"/>
    <col min="6402" max="6402" width="27" style="311" customWidth="1"/>
    <col min="6403" max="6403" width="4.7109375" style="311" customWidth="1"/>
    <col min="6404" max="6404" width="10.7109375" style="311" customWidth="1"/>
    <col min="6405" max="6406" width="16.7109375" style="311" customWidth="1"/>
    <col min="6407" max="6407" width="9.140625" style="311" customWidth="1"/>
    <col min="6408" max="6408" width="0.7109375" style="311" customWidth="1"/>
    <col min="6409" max="6656" width="0" style="311" hidden="1"/>
    <col min="6657" max="6657" width="3.85546875" style="311" customWidth="1"/>
    <col min="6658" max="6658" width="27" style="311" customWidth="1"/>
    <col min="6659" max="6659" width="4.7109375" style="311" customWidth="1"/>
    <col min="6660" max="6660" width="10.7109375" style="311" customWidth="1"/>
    <col min="6661" max="6662" width="16.7109375" style="311" customWidth="1"/>
    <col min="6663" max="6663" width="9.140625" style="311" customWidth="1"/>
    <col min="6664" max="6664" width="0.7109375" style="311" customWidth="1"/>
    <col min="6665" max="6912" width="0" style="311" hidden="1"/>
    <col min="6913" max="6913" width="3.85546875" style="311" customWidth="1"/>
    <col min="6914" max="6914" width="27" style="311" customWidth="1"/>
    <col min="6915" max="6915" width="4.7109375" style="311" customWidth="1"/>
    <col min="6916" max="6916" width="10.7109375" style="311" customWidth="1"/>
    <col min="6917" max="6918" width="16.7109375" style="311" customWidth="1"/>
    <col min="6919" max="6919" width="9.140625" style="311" customWidth="1"/>
    <col min="6920" max="6920" width="0.7109375" style="311" customWidth="1"/>
    <col min="6921" max="7168" width="0" style="311" hidden="1"/>
    <col min="7169" max="7169" width="3.85546875" style="311" customWidth="1"/>
    <col min="7170" max="7170" width="27" style="311" customWidth="1"/>
    <col min="7171" max="7171" width="4.7109375" style="311" customWidth="1"/>
    <col min="7172" max="7172" width="10.7109375" style="311" customWidth="1"/>
    <col min="7173" max="7174" width="16.7109375" style="311" customWidth="1"/>
    <col min="7175" max="7175" width="9.140625" style="311" customWidth="1"/>
    <col min="7176" max="7176" width="0.7109375" style="311" customWidth="1"/>
    <col min="7177" max="7424" width="0" style="311" hidden="1"/>
    <col min="7425" max="7425" width="3.85546875" style="311" customWidth="1"/>
    <col min="7426" max="7426" width="27" style="311" customWidth="1"/>
    <col min="7427" max="7427" width="4.7109375" style="311" customWidth="1"/>
    <col min="7428" max="7428" width="10.7109375" style="311" customWidth="1"/>
    <col min="7429" max="7430" width="16.7109375" style="311" customWidth="1"/>
    <col min="7431" max="7431" width="9.140625" style="311" customWidth="1"/>
    <col min="7432" max="7432" width="0.7109375" style="311" customWidth="1"/>
    <col min="7433" max="7680" width="0" style="311" hidden="1"/>
    <col min="7681" max="7681" width="3.85546875" style="311" customWidth="1"/>
    <col min="7682" max="7682" width="27" style="311" customWidth="1"/>
    <col min="7683" max="7683" width="4.7109375" style="311" customWidth="1"/>
    <col min="7684" max="7684" width="10.7109375" style="311" customWidth="1"/>
    <col min="7685" max="7686" width="16.7109375" style="311" customWidth="1"/>
    <col min="7687" max="7687" width="9.140625" style="311" customWidth="1"/>
    <col min="7688" max="7688" width="0.7109375" style="311" customWidth="1"/>
    <col min="7689" max="7936" width="0" style="311" hidden="1"/>
    <col min="7937" max="7937" width="3.85546875" style="311" customWidth="1"/>
    <col min="7938" max="7938" width="27" style="311" customWidth="1"/>
    <col min="7939" max="7939" width="4.7109375" style="311" customWidth="1"/>
    <col min="7940" max="7940" width="10.7109375" style="311" customWidth="1"/>
    <col min="7941" max="7942" width="16.7109375" style="311" customWidth="1"/>
    <col min="7943" max="7943" width="9.140625" style="311" customWidth="1"/>
    <col min="7944" max="7944" width="0.7109375" style="311" customWidth="1"/>
    <col min="7945" max="8192" width="0" style="311" hidden="1"/>
    <col min="8193" max="8193" width="3.85546875" style="311" customWidth="1"/>
    <col min="8194" max="8194" width="27" style="311" customWidth="1"/>
    <col min="8195" max="8195" width="4.7109375" style="311" customWidth="1"/>
    <col min="8196" max="8196" width="10.7109375" style="311" customWidth="1"/>
    <col min="8197" max="8198" width="16.7109375" style="311" customWidth="1"/>
    <col min="8199" max="8199" width="9.140625" style="311" customWidth="1"/>
    <col min="8200" max="8200" width="0.7109375" style="311" customWidth="1"/>
    <col min="8201" max="8448" width="0" style="311" hidden="1"/>
    <col min="8449" max="8449" width="3.85546875" style="311" customWidth="1"/>
    <col min="8450" max="8450" width="27" style="311" customWidth="1"/>
    <col min="8451" max="8451" width="4.7109375" style="311" customWidth="1"/>
    <col min="8452" max="8452" width="10.7109375" style="311" customWidth="1"/>
    <col min="8453" max="8454" width="16.7109375" style="311" customWidth="1"/>
    <col min="8455" max="8455" width="9.140625" style="311" customWidth="1"/>
    <col min="8456" max="8456" width="0.7109375" style="311" customWidth="1"/>
    <col min="8457" max="8704" width="0" style="311" hidden="1"/>
    <col min="8705" max="8705" width="3.85546875" style="311" customWidth="1"/>
    <col min="8706" max="8706" width="27" style="311" customWidth="1"/>
    <col min="8707" max="8707" width="4.7109375" style="311" customWidth="1"/>
    <col min="8708" max="8708" width="10.7109375" style="311" customWidth="1"/>
    <col min="8709" max="8710" width="16.7109375" style="311" customWidth="1"/>
    <col min="8711" max="8711" width="9.140625" style="311" customWidth="1"/>
    <col min="8712" max="8712" width="0.7109375" style="311" customWidth="1"/>
    <col min="8713" max="8960" width="0" style="311" hidden="1"/>
    <col min="8961" max="8961" width="3.85546875" style="311" customWidth="1"/>
    <col min="8962" max="8962" width="27" style="311" customWidth="1"/>
    <col min="8963" max="8963" width="4.7109375" style="311" customWidth="1"/>
    <col min="8964" max="8964" width="10.7109375" style="311" customWidth="1"/>
    <col min="8965" max="8966" width="16.7109375" style="311" customWidth="1"/>
    <col min="8967" max="8967" width="9.140625" style="311" customWidth="1"/>
    <col min="8968" max="8968" width="0.7109375" style="311" customWidth="1"/>
    <col min="8969" max="9216" width="0" style="311" hidden="1"/>
    <col min="9217" max="9217" width="3.85546875" style="311" customWidth="1"/>
    <col min="9218" max="9218" width="27" style="311" customWidth="1"/>
    <col min="9219" max="9219" width="4.7109375" style="311" customWidth="1"/>
    <col min="9220" max="9220" width="10.7109375" style="311" customWidth="1"/>
    <col min="9221" max="9222" width="16.7109375" style="311" customWidth="1"/>
    <col min="9223" max="9223" width="9.140625" style="311" customWidth="1"/>
    <col min="9224" max="9224" width="0.7109375" style="311" customWidth="1"/>
    <col min="9225" max="9472" width="0" style="311" hidden="1"/>
    <col min="9473" max="9473" width="3.85546875" style="311" customWidth="1"/>
    <col min="9474" max="9474" width="27" style="311" customWidth="1"/>
    <col min="9475" max="9475" width="4.7109375" style="311" customWidth="1"/>
    <col min="9476" max="9476" width="10.7109375" style="311" customWidth="1"/>
    <col min="9477" max="9478" width="16.7109375" style="311" customWidth="1"/>
    <col min="9479" max="9479" width="9.140625" style="311" customWidth="1"/>
    <col min="9480" max="9480" width="0.7109375" style="311" customWidth="1"/>
    <col min="9481" max="9728" width="0" style="311" hidden="1"/>
    <col min="9729" max="9729" width="3.85546875" style="311" customWidth="1"/>
    <col min="9730" max="9730" width="27" style="311" customWidth="1"/>
    <col min="9731" max="9731" width="4.7109375" style="311" customWidth="1"/>
    <col min="9732" max="9732" width="10.7109375" style="311" customWidth="1"/>
    <col min="9733" max="9734" width="16.7109375" style="311" customWidth="1"/>
    <col min="9735" max="9735" width="9.140625" style="311" customWidth="1"/>
    <col min="9736" max="9736" width="0.7109375" style="311" customWidth="1"/>
    <col min="9737" max="9984" width="0" style="311" hidden="1"/>
    <col min="9985" max="9985" width="3.85546875" style="311" customWidth="1"/>
    <col min="9986" max="9986" width="27" style="311" customWidth="1"/>
    <col min="9987" max="9987" width="4.7109375" style="311" customWidth="1"/>
    <col min="9988" max="9988" width="10.7109375" style="311" customWidth="1"/>
    <col min="9989" max="9990" width="16.7109375" style="311" customWidth="1"/>
    <col min="9991" max="9991" width="9.140625" style="311" customWidth="1"/>
    <col min="9992" max="9992" width="0.7109375" style="311" customWidth="1"/>
    <col min="9993" max="10240" width="0" style="311" hidden="1"/>
    <col min="10241" max="10241" width="3.85546875" style="311" customWidth="1"/>
    <col min="10242" max="10242" width="27" style="311" customWidth="1"/>
    <col min="10243" max="10243" width="4.7109375" style="311" customWidth="1"/>
    <col min="10244" max="10244" width="10.7109375" style="311" customWidth="1"/>
    <col min="10245" max="10246" width="16.7109375" style="311" customWidth="1"/>
    <col min="10247" max="10247" width="9.140625" style="311" customWidth="1"/>
    <col min="10248" max="10248" width="0.7109375" style="311" customWidth="1"/>
    <col min="10249" max="10496" width="0" style="311" hidden="1"/>
    <col min="10497" max="10497" width="3.85546875" style="311" customWidth="1"/>
    <col min="10498" max="10498" width="27" style="311" customWidth="1"/>
    <col min="10499" max="10499" width="4.7109375" style="311" customWidth="1"/>
    <col min="10500" max="10500" width="10.7109375" style="311" customWidth="1"/>
    <col min="10501" max="10502" width="16.7109375" style="311" customWidth="1"/>
    <col min="10503" max="10503" width="9.140625" style="311" customWidth="1"/>
    <col min="10504" max="10504" width="0.7109375" style="311" customWidth="1"/>
    <col min="10505" max="10752" width="0" style="311" hidden="1"/>
    <col min="10753" max="10753" width="3.85546875" style="311" customWidth="1"/>
    <col min="10754" max="10754" width="27" style="311" customWidth="1"/>
    <col min="10755" max="10755" width="4.7109375" style="311" customWidth="1"/>
    <col min="10756" max="10756" width="10.7109375" style="311" customWidth="1"/>
    <col min="10757" max="10758" width="16.7109375" style="311" customWidth="1"/>
    <col min="10759" max="10759" width="9.140625" style="311" customWidth="1"/>
    <col min="10760" max="10760" width="0.7109375" style="311" customWidth="1"/>
    <col min="10761" max="11008" width="0" style="311" hidden="1"/>
    <col min="11009" max="11009" width="3.85546875" style="311" customWidth="1"/>
    <col min="11010" max="11010" width="27" style="311" customWidth="1"/>
    <col min="11011" max="11011" width="4.7109375" style="311" customWidth="1"/>
    <col min="11012" max="11012" width="10.7109375" style="311" customWidth="1"/>
    <col min="11013" max="11014" width="16.7109375" style="311" customWidth="1"/>
    <col min="11015" max="11015" width="9.140625" style="311" customWidth="1"/>
    <col min="11016" max="11016" width="0.7109375" style="311" customWidth="1"/>
    <col min="11017" max="11264" width="0" style="311" hidden="1"/>
    <col min="11265" max="11265" width="3.85546875" style="311" customWidth="1"/>
    <col min="11266" max="11266" width="27" style="311" customWidth="1"/>
    <col min="11267" max="11267" width="4.7109375" style="311" customWidth="1"/>
    <col min="11268" max="11268" width="10.7109375" style="311" customWidth="1"/>
    <col min="11269" max="11270" width="16.7109375" style="311" customWidth="1"/>
    <col min="11271" max="11271" width="9.140625" style="311" customWidth="1"/>
    <col min="11272" max="11272" width="0.7109375" style="311" customWidth="1"/>
    <col min="11273" max="11520" width="0" style="311" hidden="1"/>
    <col min="11521" max="11521" width="3.85546875" style="311" customWidth="1"/>
    <col min="11522" max="11522" width="27" style="311" customWidth="1"/>
    <col min="11523" max="11523" width="4.7109375" style="311" customWidth="1"/>
    <col min="11524" max="11524" width="10.7109375" style="311" customWidth="1"/>
    <col min="11525" max="11526" width="16.7109375" style="311" customWidth="1"/>
    <col min="11527" max="11527" width="9.140625" style="311" customWidth="1"/>
    <col min="11528" max="11528" width="0.7109375" style="311" customWidth="1"/>
    <col min="11529" max="11776" width="0" style="311" hidden="1"/>
    <col min="11777" max="11777" width="3.85546875" style="311" customWidth="1"/>
    <col min="11778" max="11778" width="27" style="311" customWidth="1"/>
    <col min="11779" max="11779" width="4.7109375" style="311" customWidth="1"/>
    <col min="11780" max="11780" width="10.7109375" style="311" customWidth="1"/>
    <col min="11781" max="11782" width="16.7109375" style="311" customWidth="1"/>
    <col min="11783" max="11783" width="9.140625" style="311" customWidth="1"/>
    <col min="11784" max="11784" width="0.7109375" style="311" customWidth="1"/>
    <col min="11785" max="12032" width="0" style="311" hidden="1"/>
    <col min="12033" max="12033" width="3.85546875" style="311" customWidth="1"/>
    <col min="12034" max="12034" width="27" style="311" customWidth="1"/>
    <col min="12035" max="12035" width="4.7109375" style="311" customWidth="1"/>
    <col min="12036" max="12036" width="10.7109375" style="311" customWidth="1"/>
    <col min="12037" max="12038" width="16.7109375" style="311" customWidth="1"/>
    <col min="12039" max="12039" width="9.140625" style="311" customWidth="1"/>
    <col min="12040" max="12040" width="0.7109375" style="311" customWidth="1"/>
    <col min="12041" max="12288" width="0" style="311" hidden="1"/>
    <col min="12289" max="12289" width="3.85546875" style="311" customWidth="1"/>
    <col min="12290" max="12290" width="27" style="311" customWidth="1"/>
    <col min="12291" max="12291" width="4.7109375" style="311" customWidth="1"/>
    <col min="12292" max="12292" width="10.7109375" style="311" customWidth="1"/>
    <col min="12293" max="12294" width="16.7109375" style="311" customWidth="1"/>
    <col min="12295" max="12295" width="9.140625" style="311" customWidth="1"/>
    <col min="12296" max="12296" width="0.7109375" style="311" customWidth="1"/>
    <col min="12297" max="12544" width="0" style="311" hidden="1"/>
    <col min="12545" max="12545" width="3.85546875" style="311" customWidth="1"/>
    <col min="12546" max="12546" width="27" style="311" customWidth="1"/>
    <col min="12547" max="12547" width="4.7109375" style="311" customWidth="1"/>
    <col min="12548" max="12548" width="10.7109375" style="311" customWidth="1"/>
    <col min="12549" max="12550" width="16.7109375" style="311" customWidth="1"/>
    <col min="12551" max="12551" width="9.140625" style="311" customWidth="1"/>
    <col min="12552" max="12552" width="0.7109375" style="311" customWidth="1"/>
    <col min="12553" max="12800" width="0" style="311" hidden="1"/>
    <col min="12801" max="12801" width="3.85546875" style="311" customWidth="1"/>
    <col min="12802" max="12802" width="27" style="311" customWidth="1"/>
    <col min="12803" max="12803" width="4.7109375" style="311" customWidth="1"/>
    <col min="12804" max="12804" width="10.7109375" style="311" customWidth="1"/>
    <col min="12805" max="12806" width="16.7109375" style="311" customWidth="1"/>
    <col min="12807" max="12807" width="9.140625" style="311" customWidth="1"/>
    <col min="12808" max="12808" width="0.7109375" style="311" customWidth="1"/>
    <col min="12809" max="13056" width="0" style="311" hidden="1"/>
    <col min="13057" max="13057" width="3.85546875" style="311" customWidth="1"/>
    <col min="13058" max="13058" width="27" style="311" customWidth="1"/>
    <col min="13059" max="13059" width="4.7109375" style="311" customWidth="1"/>
    <col min="13060" max="13060" width="10.7109375" style="311" customWidth="1"/>
    <col min="13061" max="13062" width="16.7109375" style="311" customWidth="1"/>
    <col min="13063" max="13063" width="9.140625" style="311" customWidth="1"/>
    <col min="13064" max="13064" width="0.7109375" style="311" customWidth="1"/>
    <col min="13065" max="13312" width="0" style="311" hidden="1"/>
    <col min="13313" max="13313" width="3.85546875" style="311" customWidth="1"/>
    <col min="13314" max="13314" width="27" style="311" customWidth="1"/>
    <col min="13315" max="13315" width="4.7109375" style="311" customWidth="1"/>
    <col min="13316" max="13316" width="10.7109375" style="311" customWidth="1"/>
    <col min="13317" max="13318" width="16.7109375" style="311" customWidth="1"/>
    <col min="13319" max="13319" width="9.140625" style="311" customWidth="1"/>
    <col min="13320" max="13320" width="0.7109375" style="311" customWidth="1"/>
    <col min="13321" max="13568" width="0" style="311" hidden="1"/>
    <col min="13569" max="13569" width="3.85546875" style="311" customWidth="1"/>
    <col min="13570" max="13570" width="27" style="311" customWidth="1"/>
    <col min="13571" max="13571" width="4.7109375" style="311" customWidth="1"/>
    <col min="13572" max="13572" width="10.7109375" style="311" customWidth="1"/>
    <col min="13573" max="13574" width="16.7109375" style="311" customWidth="1"/>
    <col min="13575" max="13575" width="9.140625" style="311" customWidth="1"/>
    <col min="13576" max="13576" width="0.7109375" style="311" customWidth="1"/>
    <col min="13577" max="13824" width="0" style="311" hidden="1"/>
    <col min="13825" max="13825" width="3.85546875" style="311" customWidth="1"/>
    <col min="13826" max="13826" width="27" style="311" customWidth="1"/>
    <col min="13827" max="13827" width="4.7109375" style="311" customWidth="1"/>
    <col min="13828" max="13828" width="10.7109375" style="311" customWidth="1"/>
    <col min="13829" max="13830" width="16.7109375" style="311" customWidth="1"/>
    <col min="13831" max="13831" width="9.140625" style="311" customWidth="1"/>
    <col min="13832" max="13832" width="0.7109375" style="311" customWidth="1"/>
    <col min="13833" max="14080" width="0" style="311" hidden="1"/>
    <col min="14081" max="14081" width="3.85546875" style="311" customWidth="1"/>
    <col min="14082" max="14082" width="27" style="311" customWidth="1"/>
    <col min="14083" max="14083" width="4.7109375" style="311" customWidth="1"/>
    <col min="14084" max="14084" width="10.7109375" style="311" customWidth="1"/>
    <col min="14085" max="14086" width="16.7109375" style="311" customWidth="1"/>
    <col min="14087" max="14087" width="9.140625" style="311" customWidth="1"/>
    <col min="14088" max="14088" width="0.7109375" style="311" customWidth="1"/>
    <col min="14089" max="14336" width="0" style="311" hidden="1"/>
    <col min="14337" max="14337" width="3.85546875" style="311" customWidth="1"/>
    <col min="14338" max="14338" width="27" style="311" customWidth="1"/>
    <col min="14339" max="14339" width="4.7109375" style="311" customWidth="1"/>
    <col min="14340" max="14340" width="10.7109375" style="311" customWidth="1"/>
    <col min="14341" max="14342" width="16.7109375" style="311" customWidth="1"/>
    <col min="14343" max="14343" width="9.140625" style="311" customWidth="1"/>
    <col min="14344" max="14344" width="0.7109375" style="311" customWidth="1"/>
    <col min="14345" max="14592" width="0" style="311" hidden="1"/>
    <col min="14593" max="14593" width="3.85546875" style="311" customWidth="1"/>
    <col min="14594" max="14594" width="27" style="311" customWidth="1"/>
    <col min="14595" max="14595" width="4.7109375" style="311" customWidth="1"/>
    <col min="14596" max="14596" width="10.7109375" style="311" customWidth="1"/>
    <col min="14597" max="14598" width="16.7109375" style="311" customWidth="1"/>
    <col min="14599" max="14599" width="9.140625" style="311" customWidth="1"/>
    <col min="14600" max="14600" width="0.7109375" style="311" customWidth="1"/>
    <col min="14601" max="14848" width="0" style="311" hidden="1"/>
    <col min="14849" max="14849" width="3.85546875" style="311" customWidth="1"/>
    <col min="14850" max="14850" width="27" style="311" customWidth="1"/>
    <col min="14851" max="14851" width="4.7109375" style="311" customWidth="1"/>
    <col min="14852" max="14852" width="10.7109375" style="311" customWidth="1"/>
    <col min="14853" max="14854" width="16.7109375" style="311" customWidth="1"/>
    <col min="14855" max="14855" width="9.140625" style="311" customWidth="1"/>
    <col min="14856" max="14856" width="0.7109375" style="311" customWidth="1"/>
    <col min="14857" max="15104" width="0" style="311" hidden="1"/>
    <col min="15105" max="15105" width="3.85546875" style="311" customWidth="1"/>
    <col min="15106" max="15106" width="27" style="311" customWidth="1"/>
    <col min="15107" max="15107" width="4.7109375" style="311" customWidth="1"/>
    <col min="15108" max="15108" width="10.7109375" style="311" customWidth="1"/>
    <col min="15109" max="15110" width="16.7109375" style="311" customWidth="1"/>
    <col min="15111" max="15111" width="9.140625" style="311" customWidth="1"/>
    <col min="15112" max="15112" width="0.7109375" style="311" customWidth="1"/>
    <col min="15113" max="15360" width="0" style="311" hidden="1"/>
    <col min="15361" max="15361" width="3.85546875" style="311" customWidth="1"/>
    <col min="15362" max="15362" width="27" style="311" customWidth="1"/>
    <col min="15363" max="15363" width="4.7109375" style="311" customWidth="1"/>
    <col min="15364" max="15364" width="10.7109375" style="311" customWidth="1"/>
    <col min="15365" max="15366" width="16.7109375" style="311" customWidth="1"/>
    <col min="15367" max="15367" width="9.140625" style="311" customWidth="1"/>
    <col min="15368" max="15368" width="0.7109375" style="311" customWidth="1"/>
    <col min="15369" max="15616" width="0" style="311" hidden="1"/>
    <col min="15617" max="15617" width="3.85546875" style="311" customWidth="1"/>
    <col min="15618" max="15618" width="27" style="311" customWidth="1"/>
    <col min="15619" max="15619" width="4.7109375" style="311" customWidth="1"/>
    <col min="15620" max="15620" width="10.7109375" style="311" customWidth="1"/>
    <col min="15621" max="15622" width="16.7109375" style="311" customWidth="1"/>
    <col min="15623" max="15623" width="9.140625" style="311" customWidth="1"/>
    <col min="15624" max="15624" width="0.7109375" style="311" customWidth="1"/>
    <col min="15625" max="15872" width="0" style="311" hidden="1"/>
    <col min="15873" max="15873" width="3.85546875" style="311" customWidth="1"/>
    <col min="15874" max="15874" width="27" style="311" customWidth="1"/>
    <col min="15875" max="15875" width="4.7109375" style="311" customWidth="1"/>
    <col min="15876" max="15876" width="10.7109375" style="311" customWidth="1"/>
    <col min="15877" max="15878" width="16.7109375" style="311" customWidth="1"/>
    <col min="15879" max="15879" width="9.140625" style="311" customWidth="1"/>
    <col min="15880" max="15880" width="0.7109375" style="311" customWidth="1"/>
    <col min="15881" max="16128" width="0" style="311" hidden="1"/>
    <col min="16129" max="16129" width="3.85546875" style="311" customWidth="1"/>
    <col min="16130" max="16130" width="27" style="311" customWidth="1"/>
    <col min="16131" max="16131" width="4.7109375" style="311" customWidth="1"/>
    <col min="16132" max="16132" width="10.7109375" style="311" customWidth="1"/>
    <col min="16133" max="16134" width="16.7109375" style="311" customWidth="1"/>
    <col min="16135" max="16135" width="9.140625" style="311" customWidth="1"/>
    <col min="16136" max="16136" width="0.7109375" style="311" customWidth="1"/>
    <col min="16137" max="16384" width="0" style="311" hidden="1"/>
  </cols>
  <sheetData>
    <row r="1" spans="1:15" ht="34.5" thickBot="1" x14ac:dyDescent="0.25">
      <c r="A1" s="1068" t="s">
        <v>835</v>
      </c>
      <c r="B1" s="1068"/>
      <c r="C1" s="1068"/>
      <c r="D1" s="1068"/>
      <c r="E1" s="1086"/>
      <c r="F1" s="1086"/>
      <c r="G1" s="343" t="s">
        <v>819</v>
      </c>
      <c r="H1" s="364" t="s">
        <v>820</v>
      </c>
      <c r="I1" s="352" t="s">
        <v>802</v>
      </c>
      <c r="J1" s="320"/>
      <c r="K1" s="348" t="s">
        <v>805</v>
      </c>
      <c r="L1" s="345" t="s">
        <v>821</v>
      </c>
    </row>
    <row r="2" spans="1:15" ht="8.25" customHeight="1" x14ac:dyDescent="0.2"/>
    <row r="3" spans="1:15" ht="28.5" customHeight="1" x14ac:dyDescent="0.2">
      <c r="A3" s="365" t="s">
        <v>300</v>
      </c>
      <c r="B3" s="995" t="s">
        <v>1219</v>
      </c>
      <c r="C3" s="996"/>
      <c r="D3" s="996"/>
      <c r="E3" s="997"/>
      <c r="F3" s="997"/>
    </row>
    <row r="4" spans="1:15" ht="37.5" customHeight="1" x14ac:dyDescent="0.2">
      <c r="A4" s="363" t="s">
        <v>300</v>
      </c>
      <c r="B4" s="879"/>
      <c r="C4" s="890"/>
      <c r="D4" s="890"/>
      <c r="E4" s="122" t="s">
        <v>506</v>
      </c>
      <c r="F4" s="117" t="s">
        <v>213</v>
      </c>
      <c r="G4" s="374" t="s">
        <v>876</v>
      </c>
      <c r="H4" s="374" t="s">
        <v>876</v>
      </c>
      <c r="I4" s="374" t="s">
        <v>877</v>
      </c>
      <c r="J4" s="374" t="s">
        <v>877</v>
      </c>
      <c r="K4" s="395"/>
      <c r="L4" s="395"/>
      <c r="M4" s="374" t="s">
        <v>1235</v>
      </c>
      <c r="N4" s="395"/>
      <c r="O4" s="395"/>
    </row>
    <row r="5" spans="1:15" ht="39.75" customHeight="1" x14ac:dyDescent="0.2">
      <c r="A5" s="363" t="s">
        <v>300</v>
      </c>
      <c r="B5" s="934" t="s">
        <v>384</v>
      </c>
      <c r="C5" s="895"/>
      <c r="D5" s="895"/>
      <c r="E5" s="115">
        <v>0.16500000000000001</v>
      </c>
      <c r="F5" s="115">
        <v>0.19</v>
      </c>
      <c r="G5" s="374">
        <v>70</v>
      </c>
      <c r="H5" s="374">
        <v>341</v>
      </c>
      <c r="I5" s="374">
        <v>428</v>
      </c>
      <c r="J5" s="374">
        <v>1765</v>
      </c>
      <c r="K5" s="395"/>
      <c r="L5" s="395"/>
      <c r="M5" s="374" t="s">
        <v>1236</v>
      </c>
      <c r="N5" s="395"/>
      <c r="O5" s="395"/>
    </row>
    <row r="6" spans="1:15" x14ac:dyDescent="0.2">
      <c r="A6" s="363" t="s">
        <v>300</v>
      </c>
      <c r="B6" s="857" t="s">
        <v>686</v>
      </c>
      <c r="C6" s="890"/>
      <c r="D6" s="890"/>
      <c r="E6" s="26">
        <v>0</v>
      </c>
      <c r="F6" s="115">
        <v>0</v>
      </c>
      <c r="G6" s="374">
        <v>0</v>
      </c>
      <c r="H6" s="374">
        <v>0</v>
      </c>
      <c r="I6" s="374">
        <v>0</v>
      </c>
      <c r="J6" s="374">
        <v>0</v>
      </c>
      <c r="K6" s="395"/>
      <c r="L6" s="395"/>
      <c r="M6" s="395"/>
      <c r="N6" s="395"/>
      <c r="O6" s="395"/>
    </row>
    <row r="7" spans="1:15" x14ac:dyDescent="0.2">
      <c r="A7" s="363" t="s">
        <v>300</v>
      </c>
      <c r="B7" s="857" t="s">
        <v>687</v>
      </c>
      <c r="C7" s="890"/>
      <c r="D7" s="890"/>
      <c r="E7" s="26">
        <v>0</v>
      </c>
      <c r="F7" s="115">
        <v>0</v>
      </c>
      <c r="G7" s="374">
        <v>0</v>
      </c>
      <c r="H7" s="374">
        <v>0</v>
      </c>
      <c r="I7" s="374">
        <v>0</v>
      </c>
      <c r="J7" s="374">
        <v>0</v>
      </c>
      <c r="K7" s="395"/>
      <c r="L7" s="395"/>
      <c r="M7" s="395"/>
      <c r="N7" s="395"/>
      <c r="O7" s="395"/>
    </row>
    <row r="8" spans="1:15" ht="24.75" customHeight="1" x14ac:dyDescent="0.2">
      <c r="A8" s="363" t="s">
        <v>300</v>
      </c>
      <c r="B8" s="857" t="s">
        <v>688</v>
      </c>
      <c r="C8" s="890"/>
      <c r="D8" s="890"/>
      <c r="E8" s="115">
        <v>0.86399999999999999</v>
      </c>
      <c r="F8" s="115">
        <v>0.66600000000000004</v>
      </c>
      <c r="G8" s="374"/>
      <c r="H8" s="374"/>
      <c r="I8" s="374"/>
      <c r="J8" s="374"/>
      <c r="K8" s="395"/>
      <c r="L8" s="395"/>
      <c r="M8" s="395"/>
      <c r="N8" s="395"/>
      <c r="O8" s="395"/>
    </row>
    <row r="9" spans="1:15" x14ac:dyDescent="0.2">
      <c r="A9" s="363" t="s">
        <v>300</v>
      </c>
      <c r="B9" s="857" t="s">
        <v>689</v>
      </c>
      <c r="C9" s="890"/>
      <c r="D9" s="890"/>
      <c r="E9" s="115">
        <v>0.14000000000000001</v>
      </c>
      <c r="F9" s="115">
        <v>0.33</v>
      </c>
      <c r="G9" s="374"/>
      <c r="H9" s="374"/>
      <c r="I9" s="374"/>
      <c r="J9" s="374"/>
      <c r="K9" s="395"/>
      <c r="L9" s="395"/>
      <c r="M9" s="395"/>
      <c r="N9" s="395"/>
      <c r="O9" s="395"/>
    </row>
    <row r="10" spans="1:15" x14ac:dyDescent="0.2">
      <c r="A10" s="363" t="s">
        <v>300</v>
      </c>
      <c r="B10" s="857" t="s">
        <v>690</v>
      </c>
      <c r="C10" s="890"/>
      <c r="D10" s="890"/>
      <c r="E10" s="115">
        <v>0</v>
      </c>
      <c r="F10" s="115">
        <v>0.01</v>
      </c>
      <c r="G10" s="374"/>
      <c r="H10" s="374"/>
      <c r="I10" s="374"/>
      <c r="J10" s="374"/>
      <c r="K10" s="395"/>
      <c r="L10" s="395"/>
      <c r="M10" s="395"/>
      <c r="N10" s="395"/>
      <c r="O10" s="395"/>
    </row>
    <row r="11" spans="1:15" x14ac:dyDescent="0.2">
      <c r="A11" s="363" t="s">
        <v>300</v>
      </c>
      <c r="B11" s="857" t="s">
        <v>691</v>
      </c>
      <c r="C11" s="890"/>
      <c r="D11" s="890"/>
      <c r="E11" s="116">
        <v>18</v>
      </c>
      <c r="F11" s="116">
        <v>20</v>
      </c>
    </row>
    <row r="12" spans="1:15" x14ac:dyDescent="0.2">
      <c r="A12" s="363" t="s">
        <v>300</v>
      </c>
      <c r="B12" s="857" t="s">
        <v>692</v>
      </c>
      <c r="C12" s="890"/>
      <c r="D12" s="890"/>
      <c r="E12" s="116">
        <v>18</v>
      </c>
      <c r="F12" s="116">
        <v>20</v>
      </c>
    </row>
    <row r="13" spans="1:15" ht="9.75" customHeight="1" x14ac:dyDescent="0.2">
      <c r="A13" s="366"/>
    </row>
    <row r="14" spans="1:15" x14ac:dyDescent="0.2">
      <c r="A14" s="363" t="s">
        <v>299</v>
      </c>
      <c r="B14" s="993" t="s">
        <v>507</v>
      </c>
      <c r="C14" s="838"/>
      <c r="D14" s="838"/>
      <c r="E14" s="994"/>
      <c r="F14" s="994"/>
    </row>
    <row r="15" spans="1:15" x14ac:dyDescent="0.2">
      <c r="A15" s="363" t="s">
        <v>299</v>
      </c>
      <c r="B15" s="260" t="s">
        <v>503</v>
      </c>
      <c r="C15" s="408" t="s">
        <v>844</v>
      </c>
      <c r="D15" s="282"/>
      <c r="E15" s="303"/>
      <c r="F15" s="303"/>
    </row>
    <row r="16" spans="1:15" x14ac:dyDescent="0.2">
      <c r="A16" s="363" t="s">
        <v>299</v>
      </c>
      <c r="B16" s="405" t="s">
        <v>693</v>
      </c>
      <c r="C16" s="408" t="s">
        <v>844</v>
      </c>
    </row>
    <row r="17" spans="1:3" x14ac:dyDescent="0.2">
      <c r="A17" s="363" t="s">
        <v>299</v>
      </c>
      <c r="B17" s="405" t="s">
        <v>694</v>
      </c>
      <c r="C17" s="408" t="s">
        <v>844</v>
      </c>
    </row>
    <row r="18" spans="1:3" x14ac:dyDescent="0.2">
      <c r="A18" s="363" t="s">
        <v>299</v>
      </c>
      <c r="B18" s="405" t="s">
        <v>271</v>
      </c>
      <c r="C18" s="408" t="s">
        <v>844</v>
      </c>
    </row>
    <row r="19" spans="1:3" x14ac:dyDescent="0.2">
      <c r="A19" s="363" t="s">
        <v>299</v>
      </c>
      <c r="B19" s="405" t="s">
        <v>272</v>
      </c>
      <c r="C19" s="408" t="s">
        <v>844</v>
      </c>
    </row>
    <row r="20" spans="1:3" ht="25.5" x14ac:dyDescent="0.2">
      <c r="A20" s="363" t="s">
        <v>299</v>
      </c>
      <c r="B20" s="242" t="s">
        <v>504</v>
      </c>
      <c r="C20" s="408" t="s">
        <v>844</v>
      </c>
    </row>
    <row r="21" spans="1:3" x14ac:dyDescent="0.2">
      <c r="A21" s="363" t="s">
        <v>299</v>
      </c>
      <c r="B21" s="405" t="s">
        <v>273</v>
      </c>
      <c r="C21" s="408" t="s">
        <v>844</v>
      </c>
    </row>
    <row r="22" spans="1:3" x14ac:dyDescent="0.2">
      <c r="A22" s="363" t="s">
        <v>299</v>
      </c>
      <c r="B22" s="405" t="s">
        <v>274</v>
      </c>
      <c r="C22" s="408" t="s">
        <v>844</v>
      </c>
    </row>
    <row r="23" spans="1:3" x14ac:dyDescent="0.2">
      <c r="A23" s="363" t="s">
        <v>299</v>
      </c>
      <c r="B23" s="405" t="s">
        <v>275</v>
      </c>
      <c r="C23" s="85"/>
    </row>
    <row r="24" spans="1:3" x14ac:dyDescent="0.2">
      <c r="A24" s="363" t="s">
        <v>299</v>
      </c>
      <c r="B24" s="406" t="s">
        <v>505</v>
      </c>
      <c r="C24" s="85"/>
    </row>
    <row r="25" spans="1:3" x14ac:dyDescent="0.2">
      <c r="A25" s="363" t="s">
        <v>299</v>
      </c>
      <c r="B25" s="405" t="s">
        <v>276</v>
      </c>
      <c r="C25" s="408" t="s">
        <v>844</v>
      </c>
    </row>
    <row r="26" spans="1:3" x14ac:dyDescent="0.2">
      <c r="A26" s="363" t="s">
        <v>299</v>
      </c>
      <c r="B26" s="405" t="s">
        <v>277</v>
      </c>
      <c r="C26" s="408" t="s">
        <v>844</v>
      </c>
    </row>
    <row r="27" spans="1:3" x14ac:dyDescent="0.2">
      <c r="A27" s="363" t="s">
        <v>299</v>
      </c>
      <c r="B27" s="405" t="s">
        <v>278</v>
      </c>
      <c r="C27" s="85"/>
    </row>
    <row r="28" spans="1:3" x14ac:dyDescent="0.2">
      <c r="A28" s="363" t="s">
        <v>299</v>
      </c>
      <c r="B28" s="405" t="s">
        <v>279</v>
      </c>
      <c r="C28" s="85"/>
    </row>
    <row r="29" spans="1:3" x14ac:dyDescent="0.2">
      <c r="A29" s="363" t="s">
        <v>299</v>
      </c>
      <c r="B29" s="405" t="s">
        <v>280</v>
      </c>
      <c r="C29" s="408" t="s">
        <v>844</v>
      </c>
    </row>
    <row r="30" spans="1:3" x14ac:dyDescent="0.2">
      <c r="A30" s="363" t="s">
        <v>299</v>
      </c>
      <c r="B30" s="405" t="s">
        <v>281</v>
      </c>
      <c r="C30" s="408" t="s">
        <v>844</v>
      </c>
    </row>
    <row r="31" spans="1:3" x14ac:dyDescent="0.2">
      <c r="A31" s="363" t="s">
        <v>299</v>
      </c>
      <c r="B31" s="405" t="s">
        <v>282</v>
      </c>
      <c r="C31" s="408" t="s">
        <v>844</v>
      </c>
    </row>
    <row r="32" spans="1:3" x14ac:dyDescent="0.2">
      <c r="A32" s="363" t="s">
        <v>299</v>
      </c>
      <c r="B32" s="405" t="s">
        <v>283</v>
      </c>
      <c r="C32" s="408" t="s">
        <v>844</v>
      </c>
    </row>
    <row r="33" spans="1:8" x14ac:dyDescent="0.2">
      <c r="A33" s="363" t="s">
        <v>299</v>
      </c>
      <c r="B33" s="405" t="s">
        <v>284</v>
      </c>
      <c r="C33" s="408" t="s">
        <v>844</v>
      </c>
    </row>
    <row r="34" spans="1:8" x14ac:dyDescent="0.2">
      <c r="A34" s="363" t="s">
        <v>299</v>
      </c>
      <c r="B34" s="405" t="s">
        <v>285</v>
      </c>
      <c r="C34" s="408"/>
    </row>
    <row r="35" spans="1:8" x14ac:dyDescent="0.2">
      <c r="A35" s="363" t="s">
        <v>299</v>
      </c>
      <c r="B35" s="405" t="s">
        <v>286</v>
      </c>
      <c r="C35" s="408"/>
    </row>
    <row r="36" spans="1:8" ht="9" customHeight="1" x14ac:dyDescent="0.2"/>
    <row r="37" spans="1:8" x14ac:dyDescent="0.2">
      <c r="A37" s="314" t="s">
        <v>298</v>
      </c>
      <c r="B37" s="1001" t="s">
        <v>621</v>
      </c>
      <c r="C37" s="984"/>
      <c r="D37" s="984"/>
      <c r="E37" s="1002"/>
      <c r="F37" s="1003"/>
      <c r="G37" s="185"/>
    </row>
    <row r="38" spans="1:8" s="118" customFormat="1" ht="25.5" x14ac:dyDescent="0.2">
      <c r="A38" s="314" t="s">
        <v>298</v>
      </c>
      <c r="B38" s="119"/>
      <c r="C38" s="1004" t="s">
        <v>511</v>
      </c>
      <c r="D38" s="1004"/>
      <c r="E38" s="120" t="s">
        <v>513</v>
      </c>
      <c r="F38" s="1005" t="s">
        <v>512</v>
      </c>
      <c r="G38" s="1006"/>
      <c r="H38" s="121"/>
    </row>
    <row r="39" spans="1:8" x14ac:dyDescent="0.2">
      <c r="A39" s="314" t="s">
        <v>298</v>
      </c>
      <c r="B39" s="74" t="s">
        <v>508</v>
      </c>
      <c r="C39" s="998"/>
      <c r="D39" s="999"/>
      <c r="E39" s="408" t="s">
        <v>881</v>
      </c>
      <c r="F39" s="841" t="s">
        <v>882</v>
      </c>
      <c r="G39" s="843"/>
      <c r="H39" s="296"/>
    </row>
    <row r="40" spans="1:8" x14ac:dyDescent="0.2">
      <c r="A40" s="314" t="s">
        <v>298</v>
      </c>
      <c r="B40" s="74" t="s">
        <v>509</v>
      </c>
      <c r="C40" s="998"/>
      <c r="D40" s="999"/>
      <c r="E40" s="408"/>
      <c r="F40" s="841"/>
      <c r="G40" s="843"/>
      <c r="H40" s="296"/>
    </row>
    <row r="41" spans="1:8" x14ac:dyDescent="0.2">
      <c r="A41" s="314" t="s">
        <v>298</v>
      </c>
      <c r="B41" s="74" t="s">
        <v>510</v>
      </c>
      <c r="C41" s="998"/>
      <c r="D41" s="999"/>
      <c r="E41" s="408" t="s">
        <v>881</v>
      </c>
      <c r="F41" s="841" t="s">
        <v>884</v>
      </c>
      <c r="G41" s="843"/>
      <c r="H41" s="296"/>
    </row>
    <row r="42" spans="1:8" ht="9" customHeight="1" x14ac:dyDescent="0.2"/>
    <row r="43" spans="1:8" ht="26.25" customHeight="1" x14ac:dyDescent="0.2">
      <c r="A43" s="314" t="s">
        <v>297</v>
      </c>
      <c r="B43" s="993" t="s">
        <v>476</v>
      </c>
      <c r="C43" s="838"/>
      <c r="D43" s="838"/>
      <c r="E43" s="838"/>
      <c r="F43" s="838"/>
    </row>
    <row r="44" spans="1:8" x14ac:dyDescent="0.2">
      <c r="A44" s="314" t="s">
        <v>297</v>
      </c>
      <c r="B44" s="283" t="s">
        <v>287</v>
      </c>
      <c r="C44" s="85"/>
      <c r="E44" s="430" t="s">
        <v>1235</v>
      </c>
    </row>
    <row r="45" spans="1:8" x14ac:dyDescent="0.2">
      <c r="A45" s="314" t="s">
        <v>297</v>
      </c>
      <c r="B45" s="283" t="s">
        <v>288</v>
      </c>
      <c r="C45" s="85"/>
      <c r="E45" s="430" t="s">
        <v>1236</v>
      </c>
    </row>
    <row r="46" spans="1:8" x14ac:dyDescent="0.2">
      <c r="A46" s="314" t="s">
        <v>297</v>
      </c>
      <c r="B46" s="283" t="s">
        <v>289</v>
      </c>
      <c r="C46" s="85"/>
    </row>
    <row r="47" spans="1:8" ht="25.5" x14ac:dyDescent="0.2">
      <c r="A47" s="314" t="s">
        <v>297</v>
      </c>
      <c r="B47" s="283" t="s">
        <v>290</v>
      </c>
      <c r="C47" s="85"/>
    </row>
    <row r="48" spans="1:8" x14ac:dyDescent="0.2">
      <c r="A48" s="314" t="s">
        <v>297</v>
      </c>
      <c r="B48" s="283" t="s">
        <v>291</v>
      </c>
      <c r="C48" s="408" t="s">
        <v>844</v>
      </c>
    </row>
    <row r="49" spans="1:4" ht="27.75" customHeight="1" x14ac:dyDescent="0.2">
      <c r="A49" s="314" t="s">
        <v>297</v>
      </c>
      <c r="B49" s="283" t="s">
        <v>292</v>
      </c>
      <c r="C49" s="408" t="s">
        <v>844</v>
      </c>
    </row>
    <row r="50" spans="1:4" ht="24.75" customHeight="1" x14ac:dyDescent="0.2">
      <c r="A50" s="314" t="s">
        <v>297</v>
      </c>
      <c r="B50" s="283" t="s">
        <v>293</v>
      </c>
      <c r="C50" s="85"/>
    </row>
    <row r="51" spans="1:4" x14ac:dyDescent="0.2">
      <c r="A51" s="314" t="s">
        <v>297</v>
      </c>
      <c r="B51" s="283" t="s">
        <v>294</v>
      </c>
      <c r="C51" s="85"/>
    </row>
    <row r="52" spans="1:4" x14ac:dyDescent="0.2">
      <c r="A52" s="314" t="s">
        <v>297</v>
      </c>
      <c r="B52" s="283" t="s">
        <v>295</v>
      </c>
      <c r="C52" s="408" t="s">
        <v>844</v>
      </c>
    </row>
    <row r="53" spans="1:4" x14ac:dyDescent="0.2">
      <c r="A53" s="314" t="s">
        <v>297</v>
      </c>
      <c r="B53" s="299" t="s">
        <v>123</v>
      </c>
      <c r="C53" s="85"/>
    </row>
    <row r="54" spans="1:4" x14ac:dyDescent="0.2">
      <c r="A54" s="314" t="s">
        <v>297</v>
      </c>
      <c r="B54" s="266" t="s">
        <v>124</v>
      </c>
      <c r="C54" s="85"/>
    </row>
    <row r="55" spans="1:4" ht="15.75" customHeight="1" x14ac:dyDescent="0.2">
      <c r="A55" s="314" t="s">
        <v>297</v>
      </c>
      <c r="B55" s="305" t="s">
        <v>296</v>
      </c>
      <c r="C55" s="85" t="s">
        <v>844</v>
      </c>
      <c r="D55" s="27"/>
    </row>
    <row r="56" spans="1:4" ht="13.5" customHeight="1" x14ac:dyDescent="0.2">
      <c r="A56" s="314"/>
      <c r="B56" s="275" t="s">
        <v>918</v>
      </c>
      <c r="C56" s="276"/>
      <c r="D56" s="27"/>
    </row>
    <row r="57" spans="1:4" ht="3.75" customHeight="1" x14ac:dyDescent="0.2">
      <c r="A57" s="314"/>
      <c r="B57" s="1000"/>
      <c r="C57" s="1000"/>
    </row>
    <row r="58" spans="1:4" ht="4.5" hidden="1" customHeight="1" x14ac:dyDescent="0.2"/>
  </sheetData>
  <sheetProtection sheet="1" objects="1" scenarios="1"/>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58"/>
  <sheetViews>
    <sheetView showRuler="0" zoomScaleNormal="100" workbookViewId="0">
      <selection sqref="A1:F1"/>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1069" t="s">
        <v>862</v>
      </c>
      <c r="B1" s="1069"/>
      <c r="C1" s="1069"/>
      <c r="D1" s="1069"/>
      <c r="E1" s="1087"/>
      <c r="F1" s="1087"/>
      <c r="G1" s="343" t="s">
        <v>819</v>
      </c>
      <c r="H1" s="344" t="s">
        <v>820</v>
      </c>
      <c r="I1" s="352" t="s">
        <v>802</v>
      </c>
      <c r="J1" s="347" t="s">
        <v>804</v>
      </c>
      <c r="K1" s="311"/>
      <c r="L1" s="345" t="s">
        <v>821</v>
      </c>
    </row>
    <row r="2" spans="1:12" ht="8.25" customHeight="1" x14ac:dyDescent="0.2"/>
    <row r="3" spans="1:12" ht="28.5" customHeight="1" x14ac:dyDescent="0.2">
      <c r="A3" s="278" t="s">
        <v>300</v>
      </c>
      <c r="B3" s="995" t="s">
        <v>1219</v>
      </c>
      <c r="C3" s="996"/>
      <c r="D3" s="996"/>
      <c r="E3" s="997"/>
      <c r="F3" s="997"/>
    </row>
    <row r="4" spans="1:12" ht="37.5" customHeight="1" x14ac:dyDescent="0.2">
      <c r="A4" s="2" t="s">
        <v>300</v>
      </c>
      <c r="B4" s="879"/>
      <c r="C4" s="890"/>
      <c r="D4" s="890"/>
      <c r="E4" s="122" t="s">
        <v>506</v>
      </c>
      <c r="F4" s="117" t="s">
        <v>213</v>
      </c>
      <c r="G4" s="374" t="s">
        <v>876</v>
      </c>
      <c r="H4" s="374" t="s">
        <v>876</v>
      </c>
      <c r="I4" s="374" t="s">
        <v>877</v>
      </c>
      <c r="J4" s="374" t="s">
        <v>877</v>
      </c>
    </row>
    <row r="5" spans="1:12" ht="39.75" customHeight="1" x14ac:dyDescent="0.2">
      <c r="A5" s="2" t="s">
        <v>300</v>
      </c>
      <c r="B5" s="934" t="s">
        <v>384</v>
      </c>
      <c r="C5" s="895"/>
      <c r="D5" s="895"/>
      <c r="E5" s="115" t="e">
        <f>G5/I5</f>
        <v>#DIV/0!</v>
      </c>
      <c r="F5" s="115" t="e">
        <f>H5/J5</f>
        <v>#DIV/0!</v>
      </c>
      <c r="G5" s="374"/>
      <c r="H5" s="374"/>
      <c r="I5" s="374"/>
      <c r="J5" s="374"/>
    </row>
    <row r="6" spans="1:12" x14ac:dyDescent="0.2">
      <c r="A6" s="2" t="s">
        <v>300</v>
      </c>
      <c r="B6" s="857" t="s">
        <v>686</v>
      </c>
      <c r="C6" s="890"/>
      <c r="D6" s="890"/>
      <c r="E6" s="26">
        <v>0</v>
      </c>
      <c r="F6" s="115">
        <v>0</v>
      </c>
      <c r="G6" s="374"/>
      <c r="H6" s="374"/>
      <c r="I6" s="374"/>
      <c r="J6" s="374"/>
    </row>
    <row r="7" spans="1:12" x14ac:dyDescent="0.2">
      <c r="A7" s="2" t="s">
        <v>300</v>
      </c>
      <c r="B7" s="857" t="s">
        <v>687</v>
      </c>
      <c r="C7" s="890"/>
      <c r="D7" s="890"/>
      <c r="E7" s="26">
        <v>0</v>
      </c>
      <c r="F7" s="115">
        <v>0</v>
      </c>
      <c r="G7" s="374"/>
      <c r="H7" s="374"/>
      <c r="I7" s="374"/>
      <c r="J7" s="374"/>
    </row>
    <row r="8" spans="1:12" ht="24.75" customHeight="1" x14ac:dyDescent="0.2">
      <c r="A8" s="2" t="s">
        <v>300</v>
      </c>
      <c r="B8" s="857" t="s">
        <v>688</v>
      </c>
      <c r="C8" s="890"/>
      <c r="D8" s="890"/>
      <c r="E8" s="26">
        <v>0</v>
      </c>
      <c r="F8" s="115">
        <v>0</v>
      </c>
      <c r="G8" s="374"/>
      <c r="H8" s="374"/>
      <c r="I8" s="374"/>
      <c r="J8" s="374"/>
    </row>
    <row r="9" spans="1:12" x14ac:dyDescent="0.2">
      <c r="A9" s="2" t="s">
        <v>300</v>
      </c>
      <c r="B9" s="857" t="s">
        <v>689</v>
      </c>
      <c r="C9" s="890"/>
      <c r="D9" s="890"/>
      <c r="E9" s="26">
        <v>1</v>
      </c>
      <c r="F9" s="115">
        <v>1</v>
      </c>
      <c r="G9" s="374"/>
      <c r="H9" s="374"/>
      <c r="I9" s="374"/>
      <c r="J9" s="374"/>
    </row>
    <row r="10" spans="1:12" x14ac:dyDescent="0.2">
      <c r="A10" s="2" t="s">
        <v>300</v>
      </c>
      <c r="B10" s="857" t="s">
        <v>690</v>
      </c>
      <c r="C10" s="890"/>
      <c r="D10" s="890"/>
      <c r="E10" s="115" t="e">
        <f>G10/I10</f>
        <v>#DIV/0!</v>
      </c>
      <c r="F10" s="115" t="e">
        <f>H10/J10</f>
        <v>#DIV/0!</v>
      </c>
      <c r="G10" s="374"/>
      <c r="H10" s="374"/>
      <c r="I10" s="374"/>
      <c r="J10" s="374"/>
    </row>
    <row r="11" spans="1:12" x14ac:dyDescent="0.2">
      <c r="A11" s="2" t="s">
        <v>300</v>
      </c>
      <c r="B11" s="857" t="s">
        <v>691</v>
      </c>
      <c r="C11" s="890"/>
      <c r="D11" s="890"/>
      <c r="E11" s="409" t="s">
        <v>878</v>
      </c>
      <c r="F11" s="116"/>
      <c r="G11" s="374"/>
      <c r="H11" s="374"/>
      <c r="I11" s="374"/>
      <c r="J11" s="374"/>
    </row>
    <row r="12" spans="1:12" x14ac:dyDescent="0.2">
      <c r="A12" s="2" t="s">
        <v>300</v>
      </c>
      <c r="B12" s="857" t="s">
        <v>692</v>
      </c>
      <c r="C12" s="890"/>
      <c r="D12" s="890"/>
      <c r="E12" s="116"/>
      <c r="F12" s="116"/>
      <c r="G12" s="374"/>
      <c r="H12" s="374"/>
      <c r="I12" s="374"/>
      <c r="J12" s="374"/>
    </row>
    <row r="13" spans="1:12" ht="9.75" customHeight="1" x14ac:dyDescent="0.2"/>
    <row r="14" spans="1:12" x14ac:dyDescent="0.2">
      <c r="A14" s="2" t="s">
        <v>299</v>
      </c>
      <c r="B14" s="993" t="s">
        <v>507</v>
      </c>
      <c r="C14" s="838"/>
      <c r="D14" s="838"/>
      <c r="E14" s="994"/>
      <c r="F14" s="994"/>
    </row>
    <row r="15" spans="1:12" x14ac:dyDescent="0.2">
      <c r="A15" s="2" t="s">
        <v>299</v>
      </c>
      <c r="B15" s="260" t="s">
        <v>503</v>
      </c>
      <c r="C15" s="85"/>
      <c r="D15" s="6"/>
      <c r="E15" s="149"/>
      <c r="F15" s="149"/>
    </row>
    <row r="16" spans="1:12" x14ac:dyDescent="0.2">
      <c r="A16" s="2" t="s">
        <v>299</v>
      </c>
      <c r="B16" s="7" t="s">
        <v>693</v>
      </c>
      <c r="C16" s="85"/>
    </row>
    <row r="17" spans="1:3" x14ac:dyDescent="0.2">
      <c r="A17" s="2" t="s">
        <v>299</v>
      </c>
      <c r="B17" s="7" t="s">
        <v>694</v>
      </c>
      <c r="C17" s="85"/>
    </row>
    <row r="18" spans="1:3" x14ac:dyDescent="0.2">
      <c r="A18" s="2" t="s">
        <v>299</v>
      </c>
      <c r="B18" s="7" t="s">
        <v>271</v>
      </c>
      <c r="C18" s="85"/>
    </row>
    <row r="19" spans="1:3" x14ac:dyDescent="0.2">
      <c r="A19" s="2" t="s">
        <v>299</v>
      </c>
      <c r="B19" s="7" t="s">
        <v>272</v>
      </c>
      <c r="C19" s="85"/>
    </row>
    <row r="20" spans="1:3" ht="25.5" x14ac:dyDescent="0.2">
      <c r="A20" s="2" t="s">
        <v>299</v>
      </c>
      <c r="B20" s="242" t="s">
        <v>504</v>
      </c>
      <c r="C20" s="85"/>
    </row>
    <row r="21" spans="1:3" x14ac:dyDescent="0.2">
      <c r="A21" s="2" t="s">
        <v>299</v>
      </c>
      <c r="B21" s="7" t="s">
        <v>273</v>
      </c>
      <c r="C21" s="85"/>
    </row>
    <row r="22" spans="1:3" x14ac:dyDescent="0.2">
      <c r="A22" s="2" t="s">
        <v>299</v>
      </c>
      <c r="B22" s="7" t="s">
        <v>274</v>
      </c>
      <c r="C22" s="85"/>
    </row>
    <row r="23" spans="1:3" x14ac:dyDescent="0.2">
      <c r="A23" s="2" t="s">
        <v>299</v>
      </c>
      <c r="B23" s="7" t="s">
        <v>275</v>
      </c>
      <c r="C23" s="85"/>
    </row>
    <row r="24" spans="1:3" x14ac:dyDescent="0.2">
      <c r="A24" s="2" t="s">
        <v>299</v>
      </c>
      <c r="B24" s="234" t="s">
        <v>505</v>
      </c>
      <c r="C24" s="85"/>
    </row>
    <row r="25" spans="1:3" x14ac:dyDescent="0.2">
      <c r="A25" s="2" t="s">
        <v>299</v>
      </c>
      <c r="B25" s="7" t="s">
        <v>276</v>
      </c>
      <c r="C25" s="85"/>
    </row>
    <row r="26" spans="1:3" x14ac:dyDescent="0.2">
      <c r="A26" s="2" t="s">
        <v>299</v>
      </c>
      <c r="B26" s="7" t="s">
        <v>277</v>
      </c>
      <c r="C26" s="85"/>
    </row>
    <row r="27" spans="1:3" x14ac:dyDescent="0.2">
      <c r="A27" s="2" t="s">
        <v>299</v>
      </c>
      <c r="B27" s="7" t="s">
        <v>278</v>
      </c>
      <c r="C27" s="85"/>
    </row>
    <row r="28" spans="1:3" x14ac:dyDescent="0.2">
      <c r="A28" s="2" t="s">
        <v>299</v>
      </c>
      <c r="B28" s="7" t="s">
        <v>279</v>
      </c>
      <c r="C28" s="85"/>
    </row>
    <row r="29" spans="1:3" x14ac:dyDescent="0.2">
      <c r="A29" s="2" t="s">
        <v>299</v>
      </c>
      <c r="B29" s="7" t="s">
        <v>280</v>
      </c>
      <c r="C29" s="85"/>
    </row>
    <row r="30" spans="1:3" x14ac:dyDescent="0.2">
      <c r="A30" s="2" t="s">
        <v>299</v>
      </c>
      <c r="B30" s="7" t="s">
        <v>281</v>
      </c>
      <c r="C30" s="85"/>
    </row>
    <row r="31" spans="1:3" x14ac:dyDescent="0.2">
      <c r="A31" s="2" t="s">
        <v>299</v>
      </c>
      <c r="B31" s="7" t="s">
        <v>282</v>
      </c>
      <c r="C31" s="85"/>
    </row>
    <row r="32" spans="1:3" x14ac:dyDescent="0.2">
      <c r="A32" s="2" t="s">
        <v>299</v>
      </c>
      <c r="B32" s="7" t="s">
        <v>283</v>
      </c>
      <c r="C32" s="85"/>
    </row>
    <row r="33" spans="1:8" x14ac:dyDescent="0.2">
      <c r="A33" s="2" t="s">
        <v>299</v>
      </c>
      <c r="B33" s="7" t="s">
        <v>284</v>
      </c>
      <c r="C33" s="85"/>
    </row>
    <row r="34" spans="1:8" x14ac:dyDescent="0.2">
      <c r="A34" s="2" t="s">
        <v>299</v>
      </c>
      <c r="B34" s="7" t="s">
        <v>285</v>
      </c>
      <c r="C34" s="85"/>
    </row>
    <row r="35" spans="1:8" x14ac:dyDescent="0.2">
      <c r="A35" s="2" t="s">
        <v>299</v>
      </c>
      <c r="B35" s="7" t="s">
        <v>286</v>
      </c>
      <c r="C35" s="85"/>
    </row>
    <row r="36" spans="1:8" ht="9" customHeight="1" x14ac:dyDescent="0.2"/>
    <row r="37" spans="1:8" x14ac:dyDescent="0.2">
      <c r="A37" s="2" t="s">
        <v>298</v>
      </c>
      <c r="B37" s="1001" t="s">
        <v>621</v>
      </c>
      <c r="C37" s="984"/>
      <c r="D37" s="984"/>
      <c r="E37" s="1002"/>
      <c r="F37" s="1003"/>
      <c r="G37" s="185"/>
    </row>
    <row r="38" spans="1:8" s="118" customFormat="1" ht="25.5" x14ac:dyDescent="0.2">
      <c r="A38" s="2" t="s">
        <v>298</v>
      </c>
      <c r="B38" s="119"/>
      <c r="C38" s="1004" t="s">
        <v>511</v>
      </c>
      <c r="D38" s="1004"/>
      <c r="E38" s="120" t="s">
        <v>513</v>
      </c>
      <c r="F38" s="1005" t="s">
        <v>512</v>
      </c>
      <c r="G38" s="1006"/>
      <c r="H38" s="121"/>
    </row>
    <row r="39" spans="1:8" x14ac:dyDescent="0.2">
      <c r="A39" s="2" t="s">
        <v>298</v>
      </c>
      <c r="B39" s="74" t="s">
        <v>508</v>
      </c>
      <c r="C39" s="998"/>
      <c r="D39" s="999"/>
      <c r="E39" s="197"/>
      <c r="F39" s="881"/>
      <c r="G39" s="883"/>
      <c r="H39" s="45"/>
    </row>
    <row r="40" spans="1:8" x14ac:dyDescent="0.2">
      <c r="A40" s="2" t="s">
        <v>298</v>
      </c>
      <c r="B40" s="74" t="s">
        <v>509</v>
      </c>
      <c r="C40" s="998"/>
      <c r="D40" s="999"/>
      <c r="E40" s="197"/>
      <c r="F40" s="881"/>
      <c r="G40" s="883"/>
      <c r="H40" s="45"/>
    </row>
    <row r="41" spans="1:8" x14ac:dyDescent="0.2">
      <c r="A41" s="2" t="s">
        <v>298</v>
      </c>
      <c r="B41" s="74" t="s">
        <v>510</v>
      </c>
      <c r="C41" s="998"/>
      <c r="D41" s="999"/>
      <c r="E41" s="197"/>
      <c r="F41" s="881"/>
      <c r="G41" s="883"/>
      <c r="H41" s="45"/>
    </row>
    <row r="42" spans="1:8" ht="9" customHeight="1" x14ac:dyDescent="0.2"/>
    <row r="43" spans="1:8" ht="26.25" customHeight="1" x14ac:dyDescent="0.2">
      <c r="A43" s="2" t="s">
        <v>297</v>
      </c>
      <c r="B43" s="993" t="s">
        <v>476</v>
      </c>
      <c r="C43" s="838"/>
      <c r="D43" s="838"/>
      <c r="E43" s="838"/>
      <c r="F43" s="838"/>
    </row>
    <row r="44" spans="1:8" x14ac:dyDescent="0.2">
      <c r="A44" s="2" t="s">
        <v>297</v>
      </c>
      <c r="B44" s="7" t="s">
        <v>287</v>
      </c>
      <c r="C44" s="85"/>
    </row>
    <row r="45" spans="1:8" x14ac:dyDescent="0.2">
      <c r="A45" s="2" t="s">
        <v>297</v>
      </c>
      <c r="B45" s="7" t="s">
        <v>288</v>
      </c>
      <c r="C45" s="85"/>
    </row>
    <row r="46" spans="1:8" x14ac:dyDescent="0.2">
      <c r="A46" s="2" t="s">
        <v>297</v>
      </c>
      <c r="B46" s="7" t="s">
        <v>289</v>
      </c>
      <c r="C46" s="85"/>
    </row>
    <row r="47" spans="1:8" ht="25.5" x14ac:dyDescent="0.2">
      <c r="A47" s="2" t="s">
        <v>297</v>
      </c>
      <c r="B47" s="7" t="s">
        <v>290</v>
      </c>
      <c r="C47" s="85"/>
    </row>
    <row r="48" spans="1:8" x14ac:dyDescent="0.2">
      <c r="A48" s="2" t="s">
        <v>297</v>
      </c>
      <c r="B48" s="7" t="s">
        <v>291</v>
      </c>
      <c r="C48" s="85"/>
    </row>
    <row r="49" spans="1:4" ht="27.75" customHeight="1" x14ac:dyDescent="0.2">
      <c r="A49" s="2" t="s">
        <v>297</v>
      </c>
      <c r="B49" s="7" t="s">
        <v>292</v>
      </c>
      <c r="C49" s="85"/>
    </row>
    <row r="50" spans="1:4" ht="24.75" customHeight="1" x14ac:dyDescent="0.2">
      <c r="A50" s="2" t="s">
        <v>297</v>
      </c>
      <c r="B50" s="7" t="s">
        <v>293</v>
      </c>
      <c r="C50" s="85"/>
    </row>
    <row r="51" spans="1:4" x14ac:dyDescent="0.2">
      <c r="A51" s="2" t="s">
        <v>297</v>
      </c>
      <c r="B51" s="7" t="s">
        <v>294</v>
      </c>
      <c r="C51" s="85"/>
    </row>
    <row r="52" spans="1:4" x14ac:dyDescent="0.2">
      <c r="A52" s="2" t="s">
        <v>297</v>
      </c>
      <c r="B52" s="7" t="s">
        <v>295</v>
      </c>
      <c r="C52" s="85"/>
    </row>
    <row r="53" spans="1:4" x14ac:dyDescent="0.2">
      <c r="A53" s="2" t="s">
        <v>297</v>
      </c>
      <c r="B53" s="234" t="s">
        <v>123</v>
      </c>
      <c r="C53" s="85"/>
    </row>
    <row r="54" spans="1:4" x14ac:dyDescent="0.2">
      <c r="A54" s="2" t="s">
        <v>297</v>
      </c>
      <c r="B54" s="266" t="s">
        <v>124</v>
      </c>
      <c r="C54" s="85"/>
    </row>
    <row r="55" spans="1:4" ht="15.75" customHeight="1" x14ac:dyDescent="0.2">
      <c r="A55" s="2" t="s">
        <v>297</v>
      </c>
      <c r="B55" s="123" t="s">
        <v>296</v>
      </c>
      <c r="C55" s="85"/>
      <c r="D55" s="27"/>
    </row>
    <row r="56" spans="1:4" ht="13.5" customHeight="1" x14ac:dyDescent="0.2">
      <c r="A56" s="2"/>
      <c r="B56" s="275"/>
      <c r="C56" s="276"/>
      <c r="D56" s="27"/>
    </row>
    <row r="57" spans="1:4" ht="3.75" customHeight="1" x14ac:dyDescent="0.2">
      <c r="A57" s="2"/>
      <c r="B57" s="1000"/>
      <c r="C57" s="1000"/>
    </row>
    <row r="58" spans="1:4" ht="4.5" hidden="1" customHeight="1" x14ac:dyDescent="0.2"/>
  </sheetData>
  <sheetProtection sheet="1" objects="1" scenarios="1"/>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57"/>
  <sheetViews>
    <sheetView showRuler="0" zoomScaleNormal="100" workbookViewId="0">
      <selection sqref="A1:E1"/>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1068" t="s">
        <v>834</v>
      </c>
      <c r="B1" s="1068"/>
      <c r="C1" s="1068"/>
      <c r="D1" s="1068"/>
      <c r="E1" s="1068"/>
      <c r="F1" s="343" t="s">
        <v>819</v>
      </c>
      <c r="G1" s="344" t="s">
        <v>820</v>
      </c>
      <c r="H1" s="352" t="s">
        <v>802</v>
      </c>
      <c r="I1" s="311"/>
      <c r="J1" s="345" t="s">
        <v>821</v>
      </c>
    </row>
    <row r="2" spans="1:10" ht="18" x14ac:dyDescent="0.2">
      <c r="A2" s="267"/>
      <c r="B2" s="267"/>
      <c r="C2" s="267"/>
      <c r="D2" s="267"/>
      <c r="E2" s="267"/>
    </row>
    <row r="3" spans="1:10" s="224" customFormat="1" x14ac:dyDescent="0.2">
      <c r="A3" s="211" t="s">
        <v>610</v>
      </c>
      <c r="B3" s="623" t="s">
        <v>1210</v>
      </c>
      <c r="C3" s="274"/>
      <c r="D3" s="274"/>
      <c r="E3" s="274"/>
    </row>
    <row r="4" spans="1:10" x14ac:dyDescent="0.2"/>
    <row r="5" spans="1:10" ht="27.75" customHeight="1" x14ac:dyDescent="0.2">
      <c r="B5" s="993" t="s">
        <v>1209</v>
      </c>
      <c r="C5" s="993"/>
      <c r="D5" s="993"/>
      <c r="E5" s="993"/>
    </row>
    <row r="6" spans="1:10" s="185" customFormat="1" x14ac:dyDescent="0.2">
      <c r="A6" s="173"/>
      <c r="B6" s="63"/>
      <c r="C6" s="63"/>
      <c r="D6" s="63"/>
      <c r="E6" s="63"/>
    </row>
    <row r="7" spans="1:10" s="185" customFormat="1" ht="38.25" customHeight="1" x14ac:dyDescent="0.2">
      <c r="A7" s="410"/>
      <c r="B7" s="1010" t="s">
        <v>1211</v>
      </c>
      <c r="C7" s="937"/>
      <c r="D7" s="937"/>
      <c r="E7" s="937"/>
    </row>
    <row r="8" spans="1:10" s="185" customFormat="1" x14ac:dyDescent="0.2">
      <c r="A8" s="173"/>
      <c r="B8" s="411"/>
      <c r="C8" s="63"/>
      <c r="D8" s="87"/>
      <c r="E8" s="189"/>
    </row>
    <row r="9" spans="1:10" x14ac:dyDescent="0.2">
      <c r="A9" s="2"/>
      <c r="B9" s="2"/>
      <c r="C9" s="2"/>
      <c r="D9" s="2"/>
      <c r="E9" s="2"/>
    </row>
    <row r="10" spans="1:10" s="374" customFormat="1" ht="117" customHeight="1" x14ac:dyDescent="0.2">
      <c r="A10" s="211" t="s">
        <v>488</v>
      </c>
      <c r="B10" s="993" t="s">
        <v>1212</v>
      </c>
      <c r="C10" s="870"/>
      <c r="D10" s="870"/>
      <c r="E10" s="870"/>
    </row>
    <row r="11" spans="1:10" s="374" customFormat="1" x14ac:dyDescent="0.2">
      <c r="A11" s="586"/>
      <c r="B11" s="430"/>
      <c r="C11" s="235"/>
      <c r="D11" s="586"/>
      <c r="E11" s="586"/>
    </row>
    <row r="12" spans="1:10" s="374" customFormat="1" x14ac:dyDescent="0.2">
      <c r="A12" s="586" t="s">
        <v>488</v>
      </c>
      <c r="B12" s="589"/>
      <c r="C12" s="412" t="s">
        <v>477</v>
      </c>
      <c r="D12" s="412" t="s">
        <v>213</v>
      </c>
      <c r="E12" s="430"/>
    </row>
    <row r="13" spans="1:10" s="374" customFormat="1" ht="25.5" x14ac:dyDescent="0.2">
      <c r="A13" s="586" t="s">
        <v>488</v>
      </c>
      <c r="B13" s="585" t="s">
        <v>391</v>
      </c>
      <c r="C13" s="590">
        <v>0</v>
      </c>
      <c r="D13" s="129">
        <v>44050</v>
      </c>
      <c r="E13" s="430"/>
    </row>
    <row r="14" spans="1:10" s="374" customFormat="1" ht="38.25" x14ac:dyDescent="0.2">
      <c r="A14" s="586" t="s">
        <v>488</v>
      </c>
      <c r="B14" s="585" t="s">
        <v>392</v>
      </c>
      <c r="C14" s="590"/>
      <c r="D14" s="590"/>
      <c r="E14" s="430"/>
    </row>
    <row r="15" spans="1:10" s="374" customFormat="1" ht="25.5" x14ac:dyDescent="0.2">
      <c r="A15" s="586" t="s">
        <v>488</v>
      </c>
      <c r="B15" s="585" t="s">
        <v>393</v>
      </c>
      <c r="C15" s="590"/>
      <c r="D15" s="590"/>
      <c r="E15" s="430"/>
    </row>
    <row r="16" spans="1:10" s="374" customFormat="1" ht="25.5" x14ac:dyDescent="0.2">
      <c r="A16" s="586" t="s">
        <v>488</v>
      </c>
      <c r="B16" s="585" t="s">
        <v>394</v>
      </c>
      <c r="C16" s="590"/>
      <c r="D16" s="590"/>
      <c r="E16" s="430"/>
    </row>
    <row r="17" spans="1:5" s="374" customFormat="1" ht="25.5" x14ac:dyDescent="0.2">
      <c r="A17" s="586" t="s">
        <v>488</v>
      </c>
      <c r="B17" s="585" t="s">
        <v>395</v>
      </c>
      <c r="C17" s="590"/>
      <c r="D17" s="590"/>
      <c r="E17" s="430"/>
    </row>
    <row r="18" spans="1:5" s="374" customFormat="1" x14ac:dyDescent="0.2">
      <c r="A18" s="586"/>
      <c r="B18" s="591"/>
      <c r="C18" s="592"/>
      <c r="D18" s="593"/>
      <c r="E18" s="430"/>
    </row>
    <row r="19" spans="1:5" s="374" customFormat="1" x14ac:dyDescent="0.2">
      <c r="A19" s="586" t="s">
        <v>488</v>
      </c>
      <c r="B19" s="585" t="s">
        <v>242</v>
      </c>
      <c r="C19" s="590">
        <v>0</v>
      </c>
      <c r="D19" s="590">
        <v>176</v>
      </c>
      <c r="E19" s="430"/>
    </row>
    <row r="20" spans="1:5" s="374" customFormat="1" x14ac:dyDescent="0.2">
      <c r="A20" s="586"/>
      <c r="B20" s="591"/>
      <c r="C20" s="592"/>
      <c r="D20" s="593"/>
      <c r="E20" s="430"/>
    </row>
    <row r="21" spans="1:5" s="374" customFormat="1" ht="25.5" x14ac:dyDescent="0.2">
      <c r="A21" s="586" t="s">
        <v>488</v>
      </c>
      <c r="B21" s="585" t="s">
        <v>1213</v>
      </c>
      <c r="C21" s="590">
        <v>0</v>
      </c>
      <c r="D21" s="129">
        <v>12170</v>
      </c>
      <c r="E21" s="430"/>
    </row>
    <row r="22" spans="1:5" s="374" customFormat="1" ht="25.5" x14ac:dyDescent="0.2">
      <c r="A22" s="586" t="s">
        <v>488</v>
      </c>
      <c r="B22" s="585" t="s">
        <v>1214</v>
      </c>
      <c r="C22" s="590">
        <v>0</v>
      </c>
      <c r="D22" s="129">
        <v>6290</v>
      </c>
      <c r="E22" s="430"/>
    </row>
    <row r="23" spans="1:5" s="374" customFormat="1" ht="25.5" x14ac:dyDescent="0.2">
      <c r="A23" s="586" t="s">
        <v>488</v>
      </c>
      <c r="B23" s="585" t="s">
        <v>1215</v>
      </c>
      <c r="C23" s="590">
        <v>0</v>
      </c>
      <c r="D23" s="129">
        <v>5880</v>
      </c>
      <c r="E23" s="430"/>
    </row>
    <row r="24" spans="1:5" s="374" customFormat="1" x14ac:dyDescent="0.2">
      <c r="A24" s="587"/>
      <c r="B24" s="430"/>
      <c r="C24" s="430"/>
      <c r="D24" s="430"/>
      <c r="E24" s="430"/>
    </row>
    <row r="25" spans="1:5" s="374" customFormat="1" ht="38.25" customHeight="1" x14ac:dyDescent="0.2">
      <c r="A25" s="586" t="s">
        <v>488</v>
      </c>
      <c r="B25" s="841" t="s">
        <v>243</v>
      </c>
      <c r="C25" s="843"/>
      <c r="D25" s="594"/>
      <c r="E25" s="430"/>
    </row>
    <row r="26" spans="1:5" s="374" customFormat="1" x14ac:dyDescent="0.2">
      <c r="A26" s="586"/>
      <c r="B26" s="203"/>
      <c r="C26" s="203"/>
      <c r="D26" s="595"/>
      <c r="E26" s="430"/>
    </row>
    <row r="27" spans="1:5" s="374" customFormat="1" x14ac:dyDescent="0.2">
      <c r="A27" s="586" t="s">
        <v>488</v>
      </c>
      <c r="B27" s="918" t="s">
        <v>244</v>
      </c>
      <c r="C27" s="949"/>
      <c r="D27" s="949"/>
      <c r="E27" s="964"/>
    </row>
    <row r="28" spans="1:5" s="374" customFormat="1" x14ac:dyDescent="0.2">
      <c r="A28" s="586"/>
      <c r="B28" s="965"/>
      <c r="C28" s="966"/>
      <c r="D28" s="966"/>
      <c r="E28" s="967"/>
    </row>
    <row r="29" spans="1:5" s="374" customFormat="1" x14ac:dyDescent="0.2">
      <c r="A29" s="587"/>
      <c r="B29" s="430"/>
      <c r="C29" s="430"/>
      <c r="D29" s="430"/>
      <c r="E29" s="430"/>
    </row>
    <row r="30" spans="1:5" s="374" customFormat="1" x14ac:dyDescent="0.2">
      <c r="A30" s="586" t="s">
        <v>245</v>
      </c>
      <c r="B30" s="1089"/>
      <c r="C30" s="1090"/>
      <c r="D30" s="383" t="s">
        <v>479</v>
      </c>
      <c r="E30" s="383" t="s">
        <v>480</v>
      </c>
    </row>
    <row r="31" spans="1:5" s="374" customFormat="1" ht="25.5" customHeight="1" x14ac:dyDescent="0.2">
      <c r="A31" s="586" t="s">
        <v>245</v>
      </c>
      <c r="B31" s="1088" t="s">
        <v>478</v>
      </c>
      <c r="C31" s="1088"/>
      <c r="D31" s="409">
        <v>12</v>
      </c>
      <c r="E31" s="409">
        <v>18</v>
      </c>
    </row>
    <row r="32" spans="1:5" s="374" customFormat="1" x14ac:dyDescent="0.2">
      <c r="A32" s="587"/>
      <c r="B32" s="430"/>
      <c r="C32" s="430"/>
      <c r="D32" s="430"/>
      <c r="E32" s="430"/>
    </row>
    <row r="33" spans="1:6" s="374" customFormat="1" x14ac:dyDescent="0.2">
      <c r="A33" s="586" t="s">
        <v>246</v>
      </c>
      <c r="B33" s="1089"/>
      <c r="C33" s="1090"/>
      <c r="D33" s="383" t="s">
        <v>421</v>
      </c>
      <c r="E33" s="383" t="s">
        <v>422</v>
      </c>
    </row>
    <row r="34" spans="1:6" s="374" customFormat="1" ht="27.75" customHeight="1" x14ac:dyDescent="0.2">
      <c r="A34" s="586" t="s">
        <v>246</v>
      </c>
      <c r="B34" s="1088" t="s">
        <v>249</v>
      </c>
      <c r="C34" s="1088"/>
      <c r="D34" s="408"/>
      <c r="E34" s="408" t="s">
        <v>844</v>
      </c>
    </row>
    <row r="35" spans="1:6" s="374" customFormat="1" x14ac:dyDescent="0.2">
      <c r="A35" s="587"/>
      <c r="B35" s="430"/>
      <c r="C35" s="430"/>
      <c r="D35" s="430"/>
      <c r="E35" s="430"/>
    </row>
    <row r="36" spans="1:6" s="374" customFormat="1" x14ac:dyDescent="0.2">
      <c r="A36" s="586" t="s">
        <v>247</v>
      </c>
      <c r="B36" s="430"/>
      <c r="C36" s="430"/>
      <c r="D36" s="383" t="s">
        <v>421</v>
      </c>
      <c r="E36" s="383" t="s">
        <v>422</v>
      </c>
    </row>
    <row r="37" spans="1:6" s="374" customFormat="1" ht="28.5" customHeight="1" x14ac:dyDescent="0.2">
      <c r="A37" s="586" t="s">
        <v>247</v>
      </c>
      <c r="B37" s="1091" t="s">
        <v>116</v>
      </c>
      <c r="C37" s="1092"/>
      <c r="D37" s="408"/>
      <c r="E37" s="408" t="s">
        <v>844</v>
      </c>
    </row>
    <row r="38" spans="1:6" s="374" customFormat="1" ht="28.5" customHeight="1" x14ac:dyDescent="0.2">
      <c r="A38" s="586" t="s">
        <v>247</v>
      </c>
      <c r="B38" s="1091"/>
      <c r="C38" s="1092"/>
      <c r="D38" s="596" t="s">
        <v>118</v>
      </c>
      <c r="E38" s="596"/>
    </row>
    <row r="39" spans="1:6" s="374" customFormat="1" ht="28.5" customHeight="1" x14ac:dyDescent="0.2">
      <c r="A39" s="586" t="s">
        <v>247</v>
      </c>
      <c r="B39" s="1091" t="s">
        <v>117</v>
      </c>
      <c r="C39" s="1092"/>
      <c r="D39" s="597"/>
      <c r="E39" s="596"/>
    </row>
    <row r="40" spans="1:6" s="374" customFormat="1" x14ac:dyDescent="0.2">
      <c r="A40" s="587"/>
      <c r="B40" s="1093"/>
      <c r="C40" s="1093"/>
      <c r="D40" s="1093"/>
      <c r="E40" s="1093"/>
    </row>
    <row r="41" spans="1:6" s="374" customFormat="1" ht="19.5" customHeight="1" x14ac:dyDescent="0.2">
      <c r="A41" s="586" t="s">
        <v>248</v>
      </c>
      <c r="B41" s="966" t="s">
        <v>481</v>
      </c>
      <c r="C41" s="966"/>
      <c r="D41" s="966"/>
      <c r="E41" s="966"/>
    </row>
    <row r="42" spans="1:6" s="374" customFormat="1" ht="25.5" x14ac:dyDescent="0.2">
      <c r="A42" s="586" t="s">
        <v>248</v>
      </c>
      <c r="B42" s="589"/>
      <c r="C42" s="505" t="s">
        <v>482</v>
      </c>
      <c r="D42" s="505" t="s">
        <v>483</v>
      </c>
      <c r="E42" s="505" t="s">
        <v>484</v>
      </c>
      <c r="F42" s="801"/>
    </row>
    <row r="43" spans="1:6" s="374" customFormat="1" x14ac:dyDescent="0.2">
      <c r="A43" s="586" t="s">
        <v>248</v>
      </c>
      <c r="B43" s="403" t="s">
        <v>485</v>
      </c>
      <c r="C43" s="132">
        <v>1380</v>
      </c>
      <c r="D43" s="132">
        <v>1380</v>
      </c>
      <c r="E43" s="132">
        <v>1380</v>
      </c>
      <c r="F43" s="801"/>
    </row>
    <row r="44" spans="1:6" s="374" customFormat="1" x14ac:dyDescent="0.2">
      <c r="A44" s="586" t="s">
        <v>248</v>
      </c>
      <c r="B44" s="403" t="s">
        <v>1216</v>
      </c>
      <c r="C44" s="134"/>
      <c r="D44" s="134"/>
      <c r="E44" s="132">
        <v>4040</v>
      </c>
      <c r="F44" s="801"/>
    </row>
    <row r="45" spans="1:6" s="374" customFormat="1" x14ac:dyDescent="0.2">
      <c r="A45" s="586" t="s">
        <v>248</v>
      </c>
      <c r="B45" s="403" t="s">
        <v>1217</v>
      </c>
      <c r="C45" s="134"/>
      <c r="D45" s="132">
        <v>5510</v>
      </c>
      <c r="E45" s="132">
        <v>5510</v>
      </c>
      <c r="F45" s="801"/>
    </row>
    <row r="46" spans="1:6" s="374" customFormat="1" ht="51" x14ac:dyDescent="0.2">
      <c r="A46" s="586" t="s">
        <v>248</v>
      </c>
      <c r="B46" s="583" t="s">
        <v>1218</v>
      </c>
      <c r="C46" s="134"/>
      <c r="D46" s="134"/>
      <c r="E46" s="132">
        <v>0</v>
      </c>
      <c r="F46" s="801"/>
    </row>
    <row r="47" spans="1:6" s="374" customFormat="1" x14ac:dyDescent="0.2">
      <c r="A47" s="586" t="s">
        <v>248</v>
      </c>
      <c r="B47" s="403" t="s">
        <v>486</v>
      </c>
      <c r="C47" s="132">
        <v>530</v>
      </c>
      <c r="D47" s="132">
        <v>1656</v>
      </c>
      <c r="E47" s="132">
        <v>1650</v>
      </c>
      <c r="F47" s="801"/>
    </row>
    <row r="48" spans="1:6" s="374" customFormat="1" x14ac:dyDescent="0.2">
      <c r="A48" s="586" t="s">
        <v>248</v>
      </c>
      <c r="B48" s="403" t="s">
        <v>487</v>
      </c>
      <c r="C48" s="132">
        <v>2390</v>
      </c>
      <c r="D48" s="132">
        <v>4336</v>
      </c>
      <c r="E48" s="132">
        <v>5442</v>
      </c>
      <c r="F48" s="801"/>
    </row>
    <row r="49" spans="1:5" s="374" customFormat="1" x14ac:dyDescent="0.2">
      <c r="A49" s="587"/>
      <c r="B49" s="430"/>
      <c r="C49" s="430"/>
      <c r="D49" s="430"/>
      <c r="E49" s="430"/>
    </row>
    <row r="50" spans="1:5" s="374" customFormat="1" x14ac:dyDescent="0.2">
      <c r="A50" s="587"/>
      <c r="B50" s="430"/>
      <c r="C50" s="430"/>
      <c r="D50" s="430"/>
      <c r="E50" s="430"/>
    </row>
    <row r="51" spans="1:5" s="374" customFormat="1" x14ac:dyDescent="0.2">
      <c r="A51" s="586" t="s">
        <v>337</v>
      </c>
      <c r="B51" s="995" t="s">
        <v>555</v>
      </c>
      <c r="C51" s="995"/>
      <c r="D51" s="430"/>
      <c r="E51" s="430"/>
    </row>
    <row r="52" spans="1:5" s="374" customFormat="1" ht="25.5" x14ac:dyDescent="0.2">
      <c r="A52" s="586" t="s">
        <v>337</v>
      </c>
      <c r="B52" s="585" t="s">
        <v>696</v>
      </c>
      <c r="C52" s="135">
        <v>1840</v>
      </c>
      <c r="D52" s="235" t="s">
        <v>894</v>
      </c>
      <c r="E52" s="430"/>
    </row>
    <row r="53" spans="1:5" s="374" customFormat="1" ht="25.5" x14ac:dyDescent="0.2">
      <c r="A53" s="586" t="s">
        <v>337</v>
      </c>
      <c r="B53" s="585" t="s">
        <v>699</v>
      </c>
      <c r="C53" s="135"/>
      <c r="D53" s="430"/>
      <c r="E53" s="430"/>
    </row>
    <row r="54" spans="1:5" s="374" customFormat="1" ht="25.5" x14ac:dyDescent="0.2">
      <c r="A54" s="586" t="s">
        <v>337</v>
      </c>
      <c r="B54" s="585" t="s">
        <v>393</v>
      </c>
      <c r="C54" s="135"/>
      <c r="D54" s="430"/>
      <c r="E54" s="430"/>
    </row>
    <row r="55" spans="1:5" s="374" customFormat="1" ht="25.5" x14ac:dyDescent="0.2">
      <c r="A55" s="586" t="s">
        <v>337</v>
      </c>
      <c r="B55" s="585" t="s">
        <v>698</v>
      </c>
      <c r="C55" s="135"/>
      <c r="D55" s="430"/>
      <c r="E55" s="430"/>
    </row>
    <row r="56" spans="1:5" s="374" customFormat="1" ht="25.5" x14ac:dyDescent="0.2">
      <c r="A56" s="586" t="s">
        <v>337</v>
      </c>
      <c r="B56" s="585" t="s">
        <v>697</v>
      </c>
      <c r="C56" s="135"/>
      <c r="D56" s="430"/>
      <c r="E56" s="430"/>
    </row>
    <row r="57" spans="1:5" x14ac:dyDescent="0.2"/>
  </sheetData>
  <sheetProtection sheet="1" objects="1" scenarios="1"/>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L169"/>
  <sheetViews>
    <sheetView showRuler="0" zoomScaleNormal="100" workbookViewId="0">
      <selection activeCell="J37" sqref="J37"/>
    </sheetView>
  </sheetViews>
  <sheetFormatPr defaultColWidth="9.140625" defaultRowHeight="12.75" zeroHeight="1" x14ac:dyDescent="0.2"/>
  <cols>
    <col min="1" max="1" width="4.7109375" style="1" customWidth="1"/>
    <col min="2" max="2" width="2.5703125" customWidth="1"/>
    <col min="3" max="3" width="41" customWidth="1"/>
    <col min="4" max="5" width="14.28515625" customWidth="1"/>
    <col min="6" max="6" width="16" customWidth="1"/>
    <col min="7" max="7" width="12.7109375" bestFit="1" customWidth="1"/>
    <col min="10" max="11" width="12" bestFit="1" customWidth="1"/>
    <col min="12" max="12" width="12.7109375" bestFit="1" customWidth="1"/>
  </cols>
  <sheetData>
    <row r="1" spans="1:11" ht="34.5" thickBot="1" x14ac:dyDescent="0.25">
      <c r="A1" s="1068" t="s">
        <v>833</v>
      </c>
      <c r="B1" s="1068"/>
      <c r="C1" s="1068"/>
      <c r="D1" s="1068"/>
      <c r="E1" s="1068"/>
      <c r="F1" s="1068"/>
      <c r="G1" s="343" t="s">
        <v>819</v>
      </c>
      <c r="H1" s="344" t="s">
        <v>820</v>
      </c>
      <c r="I1" s="352" t="s">
        <v>802</v>
      </c>
      <c r="J1" s="311"/>
      <c r="K1" s="345" t="s">
        <v>821</v>
      </c>
    </row>
    <row r="2" spans="1:11" x14ac:dyDescent="0.2">
      <c r="A2" s="543"/>
      <c r="B2" s="550"/>
      <c r="C2" s="550"/>
      <c r="D2" s="550"/>
      <c r="E2" s="550"/>
      <c r="F2" s="550"/>
    </row>
    <row r="3" spans="1:11" ht="15.75" x14ac:dyDescent="0.2">
      <c r="A3" s="543"/>
      <c r="B3" s="977" t="s">
        <v>338</v>
      </c>
      <c r="C3" s="936"/>
      <c r="D3" s="936"/>
      <c r="E3" s="550"/>
      <c r="F3" s="550"/>
    </row>
    <row r="4" spans="1:11" ht="116.25" customHeight="1" x14ac:dyDescent="0.2">
      <c r="A4" s="278"/>
      <c r="B4" s="921" t="s">
        <v>1201</v>
      </c>
      <c r="C4" s="838"/>
      <c r="D4" s="838"/>
      <c r="E4" s="838"/>
      <c r="F4" s="838"/>
    </row>
    <row r="5" spans="1:11" ht="25.5" customHeight="1" x14ac:dyDescent="0.2">
      <c r="A5" s="278"/>
      <c r="B5" s="1094" t="s">
        <v>970</v>
      </c>
      <c r="C5" s="1094"/>
      <c r="D5" s="1094"/>
      <c r="E5" s="1094"/>
      <c r="F5" s="1094"/>
    </row>
    <row r="6" spans="1:11" ht="25.5" x14ac:dyDescent="0.2">
      <c r="A6" s="278" t="s">
        <v>311</v>
      </c>
      <c r="B6" s="1023"/>
      <c r="C6" s="1024"/>
      <c r="D6" s="1024"/>
      <c r="E6" s="505" t="s">
        <v>1202</v>
      </c>
      <c r="F6" s="120" t="s">
        <v>1203</v>
      </c>
    </row>
    <row r="7" spans="1:11" ht="27" customHeight="1" x14ac:dyDescent="0.2">
      <c r="A7" s="551" t="s">
        <v>311</v>
      </c>
      <c r="B7" s="826" t="s">
        <v>176</v>
      </c>
      <c r="C7" s="857"/>
      <c r="D7" s="857"/>
      <c r="E7" s="148" t="s">
        <v>844</v>
      </c>
      <c r="F7" s="148"/>
    </row>
    <row r="8" spans="1:11" x14ac:dyDescent="0.2">
      <c r="A8" s="551"/>
      <c r="B8" s="190"/>
      <c r="C8" s="545"/>
      <c r="D8" s="545"/>
      <c r="E8" s="191"/>
      <c r="F8" s="191"/>
    </row>
    <row r="9" spans="1:11" ht="12.75" customHeight="1" x14ac:dyDescent="0.2">
      <c r="A9" s="551" t="s">
        <v>313</v>
      </c>
      <c r="B9" s="870" t="s">
        <v>159</v>
      </c>
      <c r="C9" s="870"/>
      <c r="D9" s="870"/>
      <c r="E9" s="870"/>
      <c r="F9" s="870"/>
    </row>
    <row r="10" spans="1:11" x14ac:dyDescent="0.2">
      <c r="A10" s="551" t="s">
        <v>313</v>
      </c>
      <c r="B10" s="1016" t="s">
        <v>160</v>
      </c>
      <c r="C10" s="1016"/>
      <c r="D10" s="85" t="s">
        <v>844</v>
      </c>
      <c r="E10" s="550"/>
      <c r="F10" s="550"/>
    </row>
    <row r="11" spans="1:11" x14ac:dyDescent="0.2">
      <c r="A11" s="551" t="s">
        <v>313</v>
      </c>
      <c r="B11" s="938" t="s">
        <v>161</v>
      </c>
      <c r="C11" s="938"/>
      <c r="D11" s="85"/>
      <c r="E11" s="550"/>
      <c r="F11" s="550"/>
    </row>
    <row r="12" spans="1:11" x14ac:dyDescent="0.2">
      <c r="A12" s="551" t="s">
        <v>313</v>
      </c>
      <c r="B12" s="938" t="s">
        <v>162</v>
      </c>
      <c r="C12" s="938"/>
      <c r="D12" s="85"/>
      <c r="E12" s="550"/>
      <c r="F12" s="550"/>
    </row>
    <row r="13" spans="1:11" x14ac:dyDescent="0.2">
      <c r="A13" s="543"/>
      <c r="B13" s="550"/>
      <c r="C13" s="550"/>
      <c r="D13" s="550"/>
      <c r="E13" s="550"/>
      <c r="F13" s="550"/>
    </row>
    <row r="14" spans="1:11" ht="63" customHeight="1" x14ac:dyDescent="0.2">
      <c r="A14" s="551" t="s">
        <v>311</v>
      </c>
      <c r="B14" s="1017"/>
      <c r="C14" s="1018"/>
      <c r="D14" s="1019"/>
      <c r="E14" s="549" t="s">
        <v>343</v>
      </c>
      <c r="F14" s="549" t="s">
        <v>344</v>
      </c>
    </row>
    <row r="15" spans="1:11" ht="15" x14ac:dyDescent="0.25">
      <c r="A15" s="551" t="s">
        <v>311</v>
      </c>
      <c r="B15" s="1020" t="s">
        <v>339</v>
      </c>
      <c r="C15" s="1021"/>
      <c r="D15" s="1021"/>
      <c r="E15" s="1021"/>
      <c r="F15" s="1022"/>
    </row>
    <row r="16" spans="1:11" ht="12.75" customHeight="1" x14ac:dyDescent="0.2">
      <c r="A16" s="551" t="s">
        <v>311</v>
      </c>
      <c r="B16" s="932" t="s">
        <v>340</v>
      </c>
      <c r="C16" s="907"/>
      <c r="D16" s="908"/>
      <c r="E16" s="745">
        <v>2461848</v>
      </c>
      <c r="F16" s="745">
        <v>190816.3</v>
      </c>
      <c r="G16" s="734">
        <f>SUM(E16:F16)</f>
        <v>2652664.2999999998</v>
      </c>
      <c r="H16" s="754" t="s">
        <v>1005</v>
      </c>
    </row>
    <row r="17" spans="1:12" ht="26.25" customHeight="1" x14ac:dyDescent="0.2">
      <c r="A17" s="551" t="s">
        <v>311</v>
      </c>
      <c r="B17" s="932" t="s">
        <v>396</v>
      </c>
      <c r="C17" s="907"/>
      <c r="D17" s="908"/>
      <c r="E17" s="745">
        <v>3858074</v>
      </c>
      <c r="F17" s="745">
        <v>177180</v>
      </c>
      <c r="G17" s="734">
        <f t="shared" ref="G17:G20" si="0">SUM(E17:F17)</f>
        <v>4035254</v>
      </c>
      <c r="H17" s="754" t="s">
        <v>1006</v>
      </c>
    </row>
    <row r="18" spans="1:12" ht="40.5" customHeight="1" x14ac:dyDescent="0.2">
      <c r="A18" s="551" t="s">
        <v>311</v>
      </c>
      <c r="B18" s="1012" t="s">
        <v>655</v>
      </c>
      <c r="C18" s="1028"/>
      <c r="D18" s="1013"/>
      <c r="E18" s="745">
        <v>24383909.129999999</v>
      </c>
      <c r="F18" s="745">
        <v>11873434.34</v>
      </c>
      <c r="G18" s="734">
        <f t="shared" si="0"/>
        <v>36257343.469999999</v>
      </c>
      <c r="H18" s="754" t="s">
        <v>1007</v>
      </c>
    </row>
    <row r="19" spans="1:12" ht="27.75" customHeight="1" x14ac:dyDescent="0.2">
      <c r="A19" s="551" t="s">
        <v>311</v>
      </c>
      <c r="B19" s="932" t="s">
        <v>177</v>
      </c>
      <c r="C19" s="907"/>
      <c r="D19" s="908"/>
      <c r="E19" s="745">
        <v>775982.34</v>
      </c>
      <c r="F19" s="745">
        <v>681974.34</v>
      </c>
      <c r="G19" s="734">
        <f t="shared" si="0"/>
        <v>1457956.68</v>
      </c>
      <c r="H19" s="754" t="s">
        <v>1008</v>
      </c>
    </row>
    <row r="20" spans="1:12" ht="12.75" customHeight="1" x14ac:dyDescent="0.2">
      <c r="A20" s="551" t="s">
        <v>311</v>
      </c>
      <c r="B20" s="1025" t="s">
        <v>439</v>
      </c>
      <c r="C20" s="1026"/>
      <c r="D20" s="1027"/>
      <c r="E20" s="137">
        <f>SUM(E16:E19)</f>
        <v>31479813.469999999</v>
      </c>
      <c r="F20" s="137">
        <f>SUM(F16:F19)</f>
        <v>12923404.98</v>
      </c>
      <c r="G20" s="734">
        <f t="shared" si="0"/>
        <v>44403218.450000003</v>
      </c>
    </row>
    <row r="21" spans="1:12" ht="15" x14ac:dyDescent="0.25">
      <c r="A21" s="551" t="s">
        <v>311</v>
      </c>
      <c r="B21" s="1020" t="s">
        <v>440</v>
      </c>
      <c r="C21" s="1021"/>
      <c r="D21" s="1021"/>
      <c r="E21" s="1021"/>
      <c r="F21" s="1022"/>
    </row>
    <row r="22" spans="1:12" ht="12.75" customHeight="1" x14ac:dyDescent="0.2">
      <c r="A22" s="551" t="s">
        <v>311</v>
      </c>
      <c r="B22" s="932" t="s">
        <v>441</v>
      </c>
      <c r="C22" s="907"/>
      <c r="D22" s="908"/>
      <c r="E22" s="797">
        <v>5929673</v>
      </c>
      <c r="F22" s="797">
        <v>4551462</v>
      </c>
      <c r="G22" s="735">
        <f>SUM(E22:F22)</f>
        <v>10481135</v>
      </c>
      <c r="H22" s="754" t="s">
        <v>1009</v>
      </c>
    </row>
    <row r="23" spans="1:12" ht="12.75" customHeight="1" x14ac:dyDescent="0.2">
      <c r="A23" s="551" t="s">
        <v>311</v>
      </c>
      <c r="B23" s="932" t="s">
        <v>700</v>
      </c>
      <c r="C23" s="907"/>
      <c r="D23" s="908"/>
      <c r="E23" s="797">
        <v>556300</v>
      </c>
      <c r="F23" s="798"/>
      <c r="H23" s="754" t="s">
        <v>1010</v>
      </c>
      <c r="I23" s="744"/>
    </row>
    <row r="24" spans="1:12" ht="25.5" customHeight="1" x14ac:dyDescent="0.2">
      <c r="A24" s="551" t="s">
        <v>311</v>
      </c>
      <c r="B24" s="932" t="s">
        <v>397</v>
      </c>
      <c r="C24" s="907"/>
      <c r="D24" s="908"/>
      <c r="E24" s="797">
        <v>673300</v>
      </c>
      <c r="F24" s="799">
        <v>1286500</v>
      </c>
      <c r="G24" s="735">
        <f>SUM(E23,E24,F24)</f>
        <v>2516100</v>
      </c>
      <c r="H24" s="754" t="s">
        <v>1011</v>
      </c>
    </row>
    <row r="25" spans="1:12" ht="12.75" customHeight="1" x14ac:dyDescent="0.2">
      <c r="A25" s="551" t="s">
        <v>311</v>
      </c>
      <c r="B25" s="1025" t="s">
        <v>442</v>
      </c>
      <c r="C25" s="1026"/>
      <c r="D25" s="1027"/>
      <c r="E25" s="137">
        <f>SUM(E22:E24)</f>
        <v>7159273</v>
      </c>
      <c r="F25" s="137">
        <f>SUM(F22,F24)</f>
        <v>5837962</v>
      </c>
      <c r="G25" s="735">
        <f>SUM(E25:F25)</f>
        <v>12997235</v>
      </c>
    </row>
    <row r="26" spans="1:12" ht="15" x14ac:dyDescent="0.25">
      <c r="A26" s="551" t="s">
        <v>311</v>
      </c>
      <c r="B26" s="1020" t="s">
        <v>306</v>
      </c>
      <c r="C26" s="1021"/>
      <c r="D26" s="1021"/>
      <c r="E26" s="1021"/>
      <c r="F26" s="1022"/>
    </row>
    <row r="27" spans="1:12" ht="12.75" customHeight="1" x14ac:dyDescent="0.2">
      <c r="A27" s="551" t="s">
        <v>311</v>
      </c>
      <c r="B27" s="841" t="s">
        <v>443</v>
      </c>
      <c r="C27" s="842"/>
      <c r="D27" s="843"/>
      <c r="E27" s="797">
        <v>792113</v>
      </c>
      <c r="F27" s="797">
        <v>1792891</v>
      </c>
      <c r="G27" s="735">
        <f>SUM(E27:F27)</f>
        <v>2585004</v>
      </c>
      <c r="H27" s="754" t="s">
        <v>443</v>
      </c>
    </row>
    <row r="28" spans="1:12" ht="38.25" customHeight="1" x14ac:dyDescent="0.2">
      <c r="A28" s="551" t="s">
        <v>311</v>
      </c>
      <c r="B28" s="841" t="s">
        <v>895</v>
      </c>
      <c r="C28" s="842"/>
      <c r="D28" s="843"/>
      <c r="E28" s="797">
        <v>483649</v>
      </c>
      <c r="F28" s="797">
        <v>1113699</v>
      </c>
      <c r="G28" s="735">
        <f t="shared" ref="G28:G29" si="1">SUM(E28:F28)</f>
        <v>1597348</v>
      </c>
      <c r="H28" s="754" t="s">
        <v>1012</v>
      </c>
    </row>
    <row r="29" spans="1:12" ht="12.75" customHeight="1" x14ac:dyDescent="0.2">
      <c r="A29" s="551" t="s">
        <v>311</v>
      </c>
      <c r="B29" s="841" t="s">
        <v>444</v>
      </c>
      <c r="C29" s="842"/>
      <c r="D29" s="843"/>
      <c r="E29" s="138">
        <v>0</v>
      </c>
      <c r="F29" s="138">
        <v>0</v>
      </c>
      <c r="G29" s="735">
        <f t="shared" si="1"/>
        <v>0</v>
      </c>
    </row>
    <row r="30" spans="1:12" x14ac:dyDescent="0.2">
      <c r="A30" s="543"/>
      <c r="B30" s="550"/>
      <c r="C30" s="550"/>
      <c r="D30" s="550"/>
      <c r="E30" s="735">
        <f>SUM(E27:E29)</f>
        <v>1275762</v>
      </c>
      <c r="F30" s="735">
        <f>SUM(F27:F29)</f>
        <v>2906590</v>
      </c>
      <c r="G30" s="735">
        <f>SUM(G27:G29)</f>
        <v>4182352</v>
      </c>
      <c r="I30" t="s">
        <v>980</v>
      </c>
      <c r="J30" s="735">
        <f>SUM(E20,E25,E30)</f>
        <v>39914848.469999999</v>
      </c>
      <c r="K30" s="735">
        <f>SUM(F20,F25,F30)</f>
        <v>21667956.98</v>
      </c>
      <c r="L30" s="734">
        <f>SUM(G20,G25,G30)</f>
        <v>61582805.450000003</v>
      </c>
    </row>
    <row r="31" spans="1:12" ht="87" customHeight="1" x14ac:dyDescent="0.2">
      <c r="A31" s="551" t="s">
        <v>312</v>
      </c>
      <c r="B31" s="993" t="s">
        <v>971</v>
      </c>
      <c r="C31" s="870"/>
      <c r="D31" s="870"/>
      <c r="E31" s="870"/>
      <c r="F31" s="870"/>
    </row>
    <row r="32" spans="1:12" ht="36" x14ac:dyDescent="0.2">
      <c r="A32" s="551" t="s">
        <v>312</v>
      </c>
      <c r="B32" s="150"/>
      <c r="C32" s="151"/>
      <c r="D32" s="28" t="s">
        <v>1205</v>
      </c>
      <c r="E32" s="28" t="s">
        <v>462</v>
      </c>
      <c r="F32" s="28" t="s">
        <v>463</v>
      </c>
    </row>
    <row r="33" spans="1:9" ht="36" x14ac:dyDescent="0.2">
      <c r="A33" s="278" t="s">
        <v>312</v>
      </c>
      <c r="B33" s="139" t="s">
        <v>448</v>
      </c>
      <c r="C33" s="140" t="s">
        <v>1204</v>
      </c>
      <c r="D33" s="141">
        <v>427</v>
      </c>
      <c r="E33" s="141">
        <v>1689</v>
      </c>
      <c r="F33" s="141">
        <v>75</v>
      </c>
    </row>
    <row r="34" spans="1:9" ht="24.75" customHeight="1" x14ac:dyDescent="0.2">
      <c r="A34" s="551" t="s">
        <v>312</v>
      </c>
      <c r="B34" s="139" t="s">
        <v>449</v>
      </c>
      <c r="C34" s="140" t="s">
        <v>399</v>
      </c>
      <c r="D34" s="141">
        <v>409</v>
      </c>
      <c r="E34" s="141">
        <v>1487</v>
      </c>
      <c r="F34" s="141">
        <v>48</v>
      </c>
    </row>
    <row r="35" spans="1:9" ht="24" x14ac:dyDescent="0.2">
      <c r="A35" s="551" t="s">
        <v>312</v>
      </c>
      <c r="B35" s="139" t="s">
        <v>450</v>
      </c>
      <c r="C35" s="140" t="s">
        <v>451</v>
      </c>
      <c r="D35" s="141">
        <v>330</v>
      </c>
      <c r="E35" s="141">
        <v>1181</v>
      </c>
      <c r="F35" s="141">
        <v>37</v>
      </c>
    </row>
    <row r="36" spans="1:9" ht="24" x14ac:dyDescent="0.2">
      <c r="A36" s="551" t="s">
        <v>312</v>
      </c>
      <c r="B36" s="139" t="s">
        <v>452</v>
      </c>
      <c r="C36" s="140" t="s">
        <v>400</v>
      </c>
      <c r="D36" s="141">
        <v>327</v>
      </c>
      <c r="E36" s="141">
        <v>1176</v>
      </c>
      <c r="F36" s="141">
        <v>36</v>
      </c>
    </row>
    <row r="37" spans="1:9" ht="24" x14ac:dyDescent="0.2">
      <c r="A37" s="551" t="s">
        <v>312</v>
      </c>
      <c r="B37" s="139" t="s">
        <v>453</v>
      </c>
      <c r="C37" s="140" t="s">
        <v>218</v>
      </c>
      <c r="D37" s="141">
        <v>327</v>
      </c>
      <c r="E37" s="141">
        <v>1174</v>
      </c>
      <c r="F37" s="141">
        <v>36</v>
      </c>
      <c r="G37" s="821"/>
      <c r="H37" s="821"/>
      <c r="I37" s="821"/>
    </row>
    <row r="38" spans="1:9" ht="24" x14ac:dyDescent="0.2">
      <c r="A38" s="551" t="s">
        <v>312</v>
      </c>
      <c r="B38" s="139" t="s">
        <v>454</v>
      </c>
      <c r="C38" s="140" t="s">
        <v>219</v>
      </c>
      <c r="D38" s="141">
        <v>250</v>
      </c>
      <c r="E38" s="141">
        <v>920</v>
      </c>
      <c r="F38" s="141">
        <v>30</v>
      </c>
    </row>
    <row r="39" spans="1:9" ht="24" x14ac:dyDescent="0.2">
      <c r="A39" s="551" t="s">
        <v>312</v>
      </c>
      <c r="B39" s="139" t="s">
        <v>455</v>
      </c>
      <c r="C39" s="140" t="s">
        <v>220</v>
      </c>
      <c r="D39" s="141">
        <v>141</v>
      </c>
      <c r="E39" s="141">
        <v>528</v>
      </c>
      <c r="F39" s="141">
        <v>11</v>
      </c>
    </row>
    <row r="40" spans="1:9" ht="36" x14ac:dyDescent="0.2">
      <c r="A40" s="551" t="s">
        <v>312</v>
      </c>
      <c r="B40" s="139" t="s">
        <v>456</v>
      </c>
      <c r="C40" s="140" t="s">
        <v>468</v>
      </c>
      <c r="D40" s="141">
        <v>168</v>
      </c>
      <c r="E40" s="141">
        <v>568</v>
      </c>
      <c r="F40" s="141">
        <v>12</v>
      </c>
    </row>
    <row r="41" spans="1:9" ht="72" x14ac:dyDescent="0.2">
      <c r="A41" s="551" t="s">
        <v>312</v>
      </c>
      <c r="B41" s="139" t="s">
        <v>457</v>
      </c>
      <c r="C41" s="140" t="s">
        <v>221</v>
      </c>
      <c r="D41" s="142">
        <v>0.91300000000000003</v>
      </c>
      <c r="E41" s="142">
        <v>0.89700000000000002</v>
      </c>
      <c r="F41" s="142">
        <v>0.76800000000000002</v>
      </c>
    </row>
    <row r="42" spans="1:9" ht="48" x14ac:dyDescent="0.2">
      <c r="A42" s="551" t="s">
        <v>312</v>
      </c>
      <c r="B42" s="139" t="s">
        <v>458</v>
      </c>
      <c r="C42" s="140" t="s">
        <v>737</v>
      </c>
      <c r="D42" s="143">
        <v>39235</v>
      </c>
      <c r="E42" s="143">
        <v>37925</v>
      </c>
      <c r="F42" s="143">
        <v>24185</v>
      </c>
    </row>
    <row r="43" spans="1:9" ht="24" x14ac:dyDescent="0.2">
      <c r="A43" s="551" t="s">
        <v>312</v>
      </c>
      <c r="B43" s="144" t="s">
        <v>459</v>
      </c>
      <c r="C43" s="145" t="s">
        <v>222</v>
      </c>
      <c r="D43" s="143">
        <v>28343</v>
      </c>
      <c r="E43" s="143">
        <v>26641</v>
      </c>
      <c r="F43" s="143">
        <v>17226</v>
      </c>
    </row>
    <row r="44" spans="1:9" ht="36.75" customHeight="1" x14ac:dyDescent="0.2">
      <c r="A44" s="551" t="s">
        <v>312</v>
      </c>
      <c r="B44" s="139" t="s">
        <v>460</v>
      </c>
      <c r="C44" s="140" t="s">
        <v>738</v>
      </c>
      <c r="D44" s="143">
        <v>6531</v>
      </c>
      <c r="E44" s="143">
        <v>7365</v>
      </c>
      <c r="F44" s="143">
        <v>4927</v>
      </c>
    </row>
    <row r="45" spans="1:9" ht="48" x14ac:dyDescent="0.2">
      <c r="A45" s="551" t="s">
        <v>312</v>
      </c>
      <c r="B45" s="139" t="s">
        <v>461</v>
      </c>
      <c r="C45" s="140" t="s">
        <v>223</v>
      </c>
      <c r="D45" s="143">
        <v>2904</v>
      </c>
      <c r="E45" s="143">
        <v>3650</v>
      </c>
      <c r="F45" s="143">
        <v>2477</v>
      </c>
    </row>
    <row r="46" spans="1:9" x14ac:dyDescent="0.2">
      <c r="A46" s="543"/>
      <c r="B46" s="550"/>
      <c r="C46" s="550"/>
      <c r="D46" s="822"/>
      <c r="E46" s="822"/>
      <c r="F46" s="822"/>
    </row>
    <row r="47" spans="1:9" ht="77.25" customHeight="1" x14ac:dyDescent="0.2">
      <c r="A47" s="551" t="s">
        <v>467</v>
      </c>
      <c r="B47" s="1038" t="s">
        <v>972</v>
      </c>
      <c r="C47" s="995"/>
      <c r="D47" s="995"/>
      <c r="E47" s="995"/>
      <c r="F47" s="995"/>
    </row>
    <row r="48" spans="1:9" ht="36" x14ac:dyDescent="0.2">
      <c r="A48" s="551" t="s">
        <v>467</v>
      </c>
      <c r="B48" s="150"/>
      <c r="C48" s="151"/>
      <c r="D48" s="28" t="s">
        <v>445</v>
      </c>
      <c r="E48" s="28" t="s">
        <v>462</v>
      </c>
      <c r="F48" s="28" t="s">
        <v>463</v>
      </c>
    </row>
    <row r="49" spans="1:7" ht="49.5" customHeight="1" x14ac:dyDescent="0.2">
      <c r="A49" s="551" t="s">
        <v>467</v>
      </c>
      <c r="B49" s="139" t="s">
        <v>464</v>
      </c>
      <c r="C49" s="140" t="s">
        <v>224</v>
      </c>
      <c r="D49" s="141">
        <v>96</v>
      </c>
      <c r="E49" s="141">
        <v>465</v>
      </c>
      <c r="F49" s="141">
        <v>13</v>
      </c>
    </row>
    <row r="50" spans="1:7" ht="36" x14ac:dyDescent="0.2">
      <c r="A50" s="551" t="s">
        <v>467</v>
      </c>
      <c r="B50" s="139" t="s">
        <v>465</v>
      </c>
      <c r="C50" s="140" t="s">
        <v>363</v>
      </c>
      <c r="D50" s="146">
        <v>20365</v>
      </c>
      <c r="E50" s="146">
        <v>18793</v>
      </c>
      <c r="F50" s="146">
        <v>7276</v>
      </c>
    </row>
    <row r="51" spans="1:7" ht="36" x14ac:dyDescent="0.2">
      <c r="A51" s="551" t="s">
        <v>467</v>
      </c>
      <c r="B51" s="139" t="s">
        <v>466</v>
      </c>
      <c r="C51" s="140" t="s">
        <v>364</v>
      </c>
      <c r="D51" s="141">
        <v>0</v>
      </c>
      <c r="E51" s="141">
        <v>0</v>
      </c>
      <c r="F51" s="141">
        <v>0</v>
      </c>
    </row>
    <row r="52" spans="1:7" ht="36" x14ac:dyDescent="0.2">
      <c r="A52" s="551" t="s">
        <v>467</v>
      </c>
      <c r="B52" s="139" t="s">
        <v>158</v>
      </c>
      <c r="C52" s="140" t="s">
        <v>365</v>
      </c>
      <c r="D52" s="146">
        <v>0</v>
      </c>
      <c r="E52" s="146">
        <v>0</v>
      </c>
      <c r="F52" s="146">
        <v>0</v>
      </c>
    </row>
    <row r="53" spans="1:7" x14ac:dyDescent="0.2">
      <c r="A53" s="550"/>
      <c r="B53" s="550"/>
      <c r="C53" s="550"/>
      <c r="D53" s="550"/>
      <c r="E53" s="550"/>
      <c r="F53" s="550"/>
    </row>
    <row r="54" spans="1:7" x14ac:dyDescent="0.2">
      <c r="A54" s="551" t="s">
        <v>313</v>
      </c>
      <c r="B54" s="198" t="s">
        <v>112</v>
      </c>
      <c r="C54" s="199"/>
      <c r="D54" s="200"/>
      <c r="E54" s="200"/>
      <c r="F54" s="200"/>
    </row>
    <row r="55" spans="1:7" x14ac:dyDescent="0.2">
      <c r="A55" s="551"/>
      <c r="B55" s="198"/>
      <c r="C55" s="198"/>
      <c r="D55" s="200"/>
      <c r="E55" s="200"/>
      <c r="F55" s="200"/>
    </row>
    <row r="56" spans="1:7" ht="27" customHeight="1" x14ac:dyDescent="0.2">
      <c r="A56" s="211"/>
      <c r="B56" s="552"/>
      <c r="C56" s="1039" t="s">
        <v>791</v>
      </c>
      <c r="D56" s="1049"/>
      <c r="E56" s="1049"/>
      <c r="F56" s="1049"/>
      <c r="G56" s="224"/>
    </row>
    <row r="57" spans="1:7" ht="102" x14ac:dyDescent="0.2">
      <c r="A57" s="211"/>
      <c r="B57" s="552"/>
      <c r="C57" s="553" t="s">
        <v>1206</v>
      </c>
      <c r="D57" s="554"/>
      <c r="E57" s="554"/>
      <c r="F57" s="554"/>
      <c r="G57" s="224"/>
    </row>
    <row r="58" spans="1:7" ht="38.25" x14ac:dyDescent="0.2">
      <c r="A58" s="211"/>
      <c r="B58" s="552"/>
      <c r="C58" s="553" t="s">
        <v>792</v>
      </c>
      <c r="D58" s="554"/>
      <c r="E58" s="554"/>
      <c r="F58" s="554"/>
      <c r="G58" s="224"/>
    </row>
    <row r="59" spans="1:7" x14ac:dyDescent="0.2">
      <c r="A59" s="429"/>
      <c r="B59" s="542"/>
      <c r="C59" s="555" t="s">
        <v>793</v>
      </c>
      <c r="D59" s="542"/>
      <c r="E59" s="542"/>
      <c r="F59" s="542"/>
      <c r="G59" s="224"/>
    </row>
    <row r="60" spans="1:7" s="741" customFormat="1" x14ac:dyDescent="0.2">
      <c r="A60" s="739"/>
      <c r="B60" s="738"/>
      <c r="C60" s="743" t="s">
        <v>973</v>
      </c>
      <c r="D60" s="738"/>
      <c r="E60" s="738"/>
      <c r="F60" s="738"/>
      <c r="G60" s="224"/>
    </row>
    <row r="61" spans="1:7" ht="95.25" customHeight="1" x14ac:dyDescent="0.2">
      <c r="A61" s="211" t="s">
        <v>314</v>
      </c>
      <c r="B61" s="933" t="s">
        <v>1207</v>
      </c>
      <c r="C61" s="1041"/>
      <c r="D61" s="1041"/>
      <c r="E61" s="1041"/>
      <c r="F61" s="556">
        <v>423</v>
      </c>
    </row>
    <row r="62" spans="1:7" s="5" customFormat="1" ht="89.25" customHeight="1" thickBot="1" x14ac:dyDescent="0.25">
      <c r="A62" s="557" t="s">
        <v>315</v>
      </c>
      <c r="B62" s="1042" t="s">
        <v>896</v>
      </c>
      <c r="C62" s="1042"/>
      <c r="D62" s="1042"/>
      <c r="E62" s="1042"/>
      <c r="F62" s="1042"/>
    </row>
    <row r="63" spans="1:7" s="5" customFormat="1" ht="66" customHeight="1" x14ac:dyDescent="0.2">
      <c r="A63" s="557"/>
      <c r="B63" s="558"/>
      <c r="C63" s="1029" t="s">
        <v>897</v>
      </c>
      <c r="D63" s="1031" t="s">
        <v>898</v>
      </c>
      <c r="E63" s="1033" t="s">
        <v>899</v>
      </c>
      <c r="F63" s="1035" t="s">
        <v>900</v>
      </c>
    </row>
    <row r="64" spans="1:7" s="5" customFormat="1" ht="66" customHeight="1" thickBot="1" x14ac:dyDescent="0.25">
      <c r="A64" s="557" t="s">
        <v>315</v>
      </c>
      <c r="B64" s="542"/>
      <c r="C64" s="1030"/>
      <c r="D64" s="1032"/>
      <c r="E64" s="1034"/>
      <c r="F64" s="1036"/>
    </row>
    <row r="65" spans="1:7" s="5" customFormat="1" ht="66" customHeight="1" x14ac:dyDescent="0.2">
      <c r="A65" s="557"/>
      <c r="B65" s="558"/>
      <c r="C65" s="559" t="s">
        <v>794</v>
      </c>
      <c r="D65" s="560">
        <v>288</v>
      </c>
      <c r="E65" s="753">
        <v>0.68100000000000005</v>
      </c>
      <c r="F65" s="561">
        <v>38323</v>
      </c>
    </row>
    <row r="66" spans="1:7" s="5" customFormat="1" ht="66" customHeight="1" x14ac:dyDescent="0.2">
      <c r="A66" s="557"/>
      <c r="B66" s="558"/>
      <c r="C66" s="546" t="s">
        <v>795</v>
      </c>
      <c r="D66" s="560">
        <v>284</v>
      </c>
      <c r="E66" s="753">
        <v>0.67100000000000004</v>
      </c>
      <c r="F66" s="561">
        <v>21999</v>
      </c>
    </row>
    <row r="67" spans="1:7" s="5" customFormat="1" ht="66" customHeight="1" x14ac:dyDescent="0.2">
      <c r="A67" s="557"/>
      <c r="B67" s="558"/>
      <c r="C67" s="562" t="s">
        <v>796</v>
      </c>
      <c r="D67" s="560">
        <v>0</v>
      </c>
      <c r="E67" s="753">
        <v>0</v>
      </c>
      <c r="F67" s="561">
        <v>0</v>
      </c>
    </row>
    <row r="68" spans="1:7" s="5" customFormat="1" ht="66" customHeight="1" x14ac:dyDescent="0.2">
      <c r="A68" s="557"/>
      <c r="B68" s="558"/>
      <c r="C68" s="562" t="s">
        <v>797</v>
      </c>
      <c r="D68" s="560">
        <v>25</v>
      </c>
      <c r="E68" s="753">
        <v>5.8999999999999997E-2</v>
      </c>
      <c r="F68" s="561">
        <v>25189</v>
      </c>
    </row>
    <row r="69" spans="1:7" s="5" customFormat="1" ht="66" customHeight="1" x14ac:dyDescent="0.2">
      <c r="A69" s="557"/>
      <c r="B69" s="558"/>
      <c r="C69" s="563" t="s">
        <v>901</v>
      </c>
      <c r="D69" s="560">
        <v>121</v>
      </c>
      <c r="E69" s="753">
        <v>0.28599999999999998</v>
      </c>
      <c r="F69" s="561">
        <v>37300</v>
      </c>
    </row>
    <row r="70" spans="1:7" x14ac:dyDescent="0.2">
      <c r="A70" s="551"/>
      <c r="B70" s="540"/>
      <c r="C70" s="540"/>
      <c r="D70" s="540"/>
      <c r="E70" s="540"/>
      <c r="F70" s="550"/>
    </row>
    <row r="71" spans="1:7" ht="27.75" customHeight="1" x14ac:dyDescent="0.2">
      <c r="A71" s="543"/>
      <c r="B71" s="1037" t="s">
        <v>721</v>
      </c>
      <c r="C71" s="838"/>
      <c r="D71" s="838"/>
      <c r="E71" s="838"/>
      <c r="F71" s="838"/>
    </row>
    <row r="72" spans="1:7" ht="15.75" x14ac:dyDescent="0.2">
      <c r="A72" s="543"/>
      <c r="B72" s="548"/>
      <c r="C72" s="541"/>
      <c r="D72" s="541"/>
      <c r="E72" s="541"/>
      <c r="F72" s="541"/>
    </row>
    <row r="73" spans="1:7" ht="26.25" customHeight="1" x14ac:dyDescent="0.2">
      <c r="A73" s="551" t="s">
        <v>316</v>
      </c>
      <c r="B73" s="870" t="s">
        <v>113</v>
      </c>
      <c r="C73" s="870"/>
      <c r="D73" s="870"/>
      <c r="E73" s="870"/>
      <c r="F73" s="870"/>
    </row>
    <row r="74" spans="1:7" x14ac:dyDescent="0.2">
      <c r="A74" s="551" t="s">
        <v>316</v>
      </c>
      <c r="B74" s="938" t="s">
        <v>366</v>
      </c>
      <c r="C74" s="938"/>
      <c r="D74" s="938"/>
      <c r="E74" s="408" t="s">
        <v>844</v>
      </c>
      <c r="F74" s="550"/>
    </row>
    <row r="75" spans="1:7" x14ac:dyDescent="0.2">
      <c r="A75" s="551" t="s">
        <v>316</v>
      </c>
      <c r="B75" s="938" t="s">
        <v>367</v>
      </c>
      <c r="C75" s="938"/>
      <c r="D75" s="938"/>
      <c r="E75" s="85" t="s">
        <v>844</v>
      </c>
      <c r="F75" s="550"/>
    </row>
    <row r="76" spans="1:7" x14ac:dyDescent="0.2">
      <c r="A76" s="551" t="s">
        <v>316</v>
      </c>
      <c r="B76" s="938" t="s">
        <v>368</v>
      </c>
      <c r="C76" s="938"/>
      <c r="D76" s="938"/>
      <c r="E76" s="85"/>
      <c r="F76" s="550"/>
    </row>
    <row r="77" spans="1:7" x14ac:dyDescent="0.2">
      <c r="A77" s="543"/>
      <c r="B77" s="550"/>
      <c r="C77" s="550"/>
      <c r="D77" s="550"/>
      <c r="E77" s="550"/>
      <c r="F77" s="550"/>
    </row>
    <row r="78" spans="1:7" ht="40.5" customHeight="1" x14ac:dyDescent="0.2">
      <c r="A78" s="551" t="s">
        <v>316</v>
      </c>
      <c r="B78" s="857" t="s">
        <v>369</v>
      </c>
      <c r="C78" s="857"/>
      <c r="D78" s="857"/>
      <c r="E78" s="857"/>
      <c r="F78" s="116">
        <v>2</v>
      </c>
      <c r="G78" s="430"/>
    </row>
    <row r="79" spans="1:7" x14ac:dyDescent="0.2">
      <c r="A79" s="543"/>
      <c r="B79" s="541"/>
      <c r="C79" s="49"/>
      <c r="D79" s="541"/>
      <c r="E79" s="541"/>
      <c r="F79" s="27"/>
    </row>
    <row r="80" spans="1:7" ht="25.5" customHeight="1" x14ac:dyDescent="0.2">
      <c r="A80" s="551" t="s">
        <v>316</v>
      </c>
      <c r="B80" s="857" t="s">
        <v>370</v>
      </c>
      <c r="C80" s="857"/>
      <c r="D80" s="857"/>
      <c r="E80" s="857"/>
      <c r="F80" s="132">
        <v>17350</v>
      </c>
    </row>
    <row r="81" spans="1:6" x14ac:dyDescent="0.2">
      <c r="A81" s="543"/>
      <c r="B81" s="550"/>
      <c r="C81" s="550"/>
      <c r="D81" s="550"/>
      <c r="E81" s="550"/>
      <c r="F81" s="152"/>
    </row>
    <row r="82" spans="1:6" ht="26.25" customHeight="1" x14ac:dyDescent="0.2">
      <c r="A82" s="551" t="s">
        <v>316</v>
      </c>
      <c r="B82" s="857" t="s">
        <v>673</v>
      </c>
      <c r="C82" s="857"/>
      <c r="D82" s="857"/>
      <c r="E82" s="857"/>
      <c r="F82" s="132">
        <v>34700</v>
      </c>
    </row>
    <row r="83" spans="1:6" ht="26.25" customHeight="1" x14ac:dyDescent="0.2">
      <c r="A83" s="551"/>
      <c r="B83" s="545"/>
      <c r="C83" s="545"/>
      <c r="D83" s="545"/>
      <c r="E83" s="545"/>
      <c r="F83" s="133"/>
    </row>
    <row r="84" spans="1:6" ht="12.75" customHeight="1" x14ac:dyDescent="0.2">
      <c r="A84" s="551" t="s">
        <v>317</v>
      </c>
      <c r="B84" s="870" t="s">
        <v>722</v>
      </c>
      <c r="C84" s="870"/>
      <c r="D84" s="870"/>
      <c r="E84" s="870"/>
      <c r="F84" s="870"/>
    </row>
    <row r="85" spans="1:6" x14ac:dyDescent="0.2">
      <c r="A85" s="551" t="s">
        <v>317</v>
      </c>
      <c r="B85" s="1043" t="s">
        <v>723</v>
      </c>
      <c r="C85" s="872"/>
      <c r="D85" s="873"/>
      <c r="E85" s="412" t="s">
        <v>844</v>
      </c>
      <c r="F85" s="550"/>
    </row>
    <row r="86" spans="1:6" x14ac:dyDescent="0.2">
      <c r="A86" s="551" t="s">
        <v>317</v>
      </c>
      <c r="B86" s="1043" t="s">
        <v>166</v>
      </c>
      <c r="C86" s="872"/>
      <c r="D86" s="873"/>
      <c r="E86" s="412"/>
      <c r="F86" s="550"/>
    </row>
    <row r="87" spans="1:6" x14ac:dyDescent="0.2">
      <c r="A87" s="551" t="s">
        <v>317</v>
      </c>
      <c r="B87" s="1044" t="s">
        <v>556</v>
      </c>
      <c r="C87" s="889"/>
      <c r="D87" s="846"/>
      <c r="E87" s="25"/>
      <c r="F87" s="550"/>
    </row>
    <row r="88" spans="1:6" x14ac:dyDescent="0.2">
      <c r="A88" s="551" t="s">
        <v>317</v>
      </c>
      <c r="B88" s="1044" t="s">
        <v>557</v>
      </c>
      <c r="C88" s="889"/>
      <c r="D88" s="846"/>
      <c r="E88" s="25" t="s">
        <v>844</v>
      </c>
      <c r="F88" s="550"/>
    </row>
    <row r="89" spans="1:6" ht="12.75" customHeight="1" x14ac:dyDescent="0.2">
      <c r="A89" s="551" t="s">
        <v>317</v>
      </c>
      <c r="B89" s="1007" t="s">
        <v>40</v>
      </c>
      <c r="C89" s="919"/>
      <c r="D89" s="1008"/>
      <c r="E89" s="25"/>
      <c r="F89" s="550"/>
    </row>
    <row r="90" spans="1:6" x14ac:dyDescent="0.2">
      <c r="A90" s="551"/>
      <c r="B90" s="927"/>
      <c r="C90" s="839"/>
      <c r="D90" s="839"/>
      <c r="E90" s="61"/>
      <c r="F90" s="550"/>
    </row>
    <row r="91" spans="1:6" x14ac:dyDescent="0.2">
      <c r="A91" s="543"/>
      <c r="B91" s="550"/>
      <c r="C91" s="550"/>
      <c r="D91" s="550"/>
      <c r="E91" s="550"/>
      <c r="F91" s="550"/>
    </row>
    <row r="92" spans="1:6" ht="15.75" x14ac:dyDescent="0.2">
      <c r="A92" s="543"/>
      <c r="B92" s="33" t="s">
        <v>163</v>
      </c>
      <c r="C92" s="550"/>
      <c r="D92" s="550"/>
      <c r="E92" s="550"/>
      <c r="F92" s="550"/>
    </row>
    <row r="93" spans="1:6" ht="12.75" customHeight="1" x14ac:dyDescent="0.2">
      <c r="A93" s="543"/>
      <c r="B93" s="33"/>
      <c r="C93" s="550"/>
      <c r="D93" s="550"/>
      <c r="E93" s="550"/>
      <c r="F93" s="550"/>
    </row>
    <row r="94" spans="1:6" ht="12.75" customHeight="1" x14ac:dyDescent="0.2">
      <c r="A94" s="551" t="s">
        <v>318</v>
      </c>
      <c r="B94" s="870" t="s">
        <v>674</v>
      </c>
      <c r="C94" s="870"/>
      <c r="D94" s="870"/>
      <c r="E94" s="870"/>
      <c r="F94" s="870"/>
    </row>
    <row r="95" spans="1:6" x14ac:dyDescent="0.2">
      <c r="A95" s="551" t="s">
        <v>318</v>
      </c>
      <c r="B95" s="1043" t="s">
        <v>164</v>
      </c>
      <c r="C95" s="872"/>
      <c r="D95" s="873"/>
      <c r="E95" s="412" t="s">
        <v>844</v>
      </c>
      <c r="F95" s="550"/>
    </row>
    <row r="96" spans="1:6" x14ac:dyDescent="0.2">
      <c r="A96" s="551" t="s">
        <v>318</v>
      </c>
      <c r="B96" s="1043" t="s">
        <v>165</v>
      </c>
      <c r="C96" s="872"/>
      <c r="D96" s="873"/>
      <c r="E96" s="412" t="s">
        <v>844</v>
      </c>
      <c r="F96" s="744" t="s">
        <v>1237</v>
      </c>
    </row>
    <row r="97" spans="1:6" x14ac:dyDescent="0.2">
      <c r="A97" s="551" t="s">
        <v>318</v>
      </c>
      <c r="B97" s="1043" t="s">
        <v>166</v>
      </c>
      <c r="C97" s="872"/>
      <c r="D97" s="873"/>
      <c r="E97" s="25"/>
      <c r="F97" s="550"/>
    </row>
    <row r="98" spans="1:6" x14ac:dyDescent="0.2">
      <c r="A98" s="551" t="s">
        <v>318</v>
      </c>
      <c r="B98" s="1043" t="s">
        <v>167</v>
      </c>
      <c r="C98" s="872"/>
      <c r="D98" s="873"/>
      <c r="E98" s="25"/>
      <c r="F98" s="550"/>
    </row>
    <row r="99" spans="1:6" x14ac:dyDescent="0.2">
      <c r="A99" s="551" t="s">
        <v>318</v>
      </c>
      <c r="B99" s="1043" t="s">
        <v>168</v>
      </c>
      <c r="C99" s="872"/>
      <c r="D99" s="873"/>
      <c r="E99" s="25"/>
      <c r="F99" s="550"/>
    </row>
    <row r="100" spans="1:6" ht="12.75" customHeight="1" x14ac:dyDescent="0.2">
      <c r="A100" s="551" t="s">
        <v>318</v>
      </c>
      <c r="B100" s="1007" t="s">
        <v>40</v>
      </c>
      <c r="C100" s="919"/>
      <c r="D100" s="1008"/>
      <c r="E100" s="25"/>
      <c r="F100" s="550"/>
    </row>
    <row r="101" spans="1:6" x14ac:dyDescent="0.2">
      <c r="A101" s="551"/>
      <c r="B101" s="927"/>
      <c r="C101" s="839"/>
      <c r="D101" s="839"/>
      <c r="E101" s="61"/>
      <c r="F101" s="550"/>
    </row>
    <row r="102" spans="1:6" x14ac:dyDescent="0.2">
      <c r="A102" s="543"/>
      <c r="B102" s="550"/>
      <c r="C102" s="550"/>
      <c r="D102" s="550"/>
      <c r="E102" s="550"/>
      <c r="F102" s="550"/>
    </row>
    <row r="103" spans="1:6" x14ac:dyDescent="0.2">
      <c r="A103" s="551" t="s">
        <v>319</v>
      </c>
      <c r="B103" s="1045" t="s">
        <v>169</v>
      </c>
      <c r="C103" s="1045"/>
      <c r="D103" s="1045"/>
      <c r="E103" s="1045"/>
      <c r="F103" s="1045"/>
    </row>
    <row r="104" spans="1:6" x14ac:dyDescent="0.2">
      <c r="A104" s="551" t="s">
        <v>319</v>
      </c>
      <c r="B104" s="938" t="s">
        <v>170</v>
      </c>
      <c r="C104" s="938"/>
      <c r="D104" s="938"/>
      <c r="E104" s="113">
        <v>42475</v>
      </c>
      <c r="F104" s="728" t="s">
        <v>945</v>
      </c>
    </row>
    <row r="105" spans="1:6" x14ac:dyDescent="0.2">
      <c r="A105" s="551" t="s">
        <v>319</v>
      </c>
      <c r="B105" s="938" t="s">
        <v>171</v>
      </c>
      <c r="C105" s="938"/>
      <c r="D105" s="938"/>
      <c r="E105" s="113"/>
      <c r="F105" s="42"/>
    </row>
    <row r="106" spans="1:6" ht="27" customHeight="1" x14ac:dyDescent="0.2">
      <c r="A106" s="551" t="s">
        <v>319</v>
      </c>
      <c r="B106" s="857" t="s">
        <v>172</v>
      </c>
      <c r="C106" s="857"/>
      <c r="D106" s="857"/>
      <c r="E106" s="85" t="s">
        <v>844</v>
      </c>
      <c r="F106" s="42"/>
    </row>
    <row r="107" spans="1:6" x14ac:dyDescent="0.2">
      <c r="A107" s="543"/>
      <c r="B107" s="550"/>
      <c r="C107" s="550"/>
      <c r="D107" s="550"/>
      <c r="E107" s="550"/>
      <c r="F107" s="550"/>
    </row>
    <row r="108" spans="1:6" ht="12.75" customHeight="1" x14ac:dyDescent="0.2">
      <c r="A108" s="551" t="s">
        <v>320</v>
      </c>
      <c r="B108" s="870" t="s">
        <v>725</v>
      </c>
      <c r="C108" s="870"/>
      <c r="D108" s="870"/>
      <c r="E108" s="870"/>
      <c r="F108" s="870"/>
    </row>
    <row r="109" spans="1:6" x14ac:dyDescent="0.2">
      <c r="A109" s="551" t="s">
        <v>320</v>
      </c>
      <c r="B109" s="544" t="s">
        <v>448</v>
      </c>
      <c r="C109" s="938" t="s">
        <v>724</v>
      </c>
      <c r="D109" s="938"/>
      <c r="E109" s="154"/>
      <c r="F109" s="153"/>
    </row>
    <row r="110" spans="1:6" x14ac:dyDescent="0.2">
      <c r="A110" s="551" t="s">
        <v>320</v>
      </c>
      <c r="B110" s="879"/>
      <c r="C110" s="879"/>
      <c r="D110" s="155" t="s">
        <v>421</v>
      </c>
      <c r="E110" s="31" t="s">
        <v>422</v>
      </c>
      <c r="F110" s="153"/>
    </row>
    <row r="111" spans="1:6" x14ac:dyDescent="0.2">
      <c r="A111" s="551" t="s">
        <v>320</v>
      </c>
      <c r="B111" s="156" t="s">
        <v>449</v>
      </c>
      <c r="C111" s="74" t="s">
        <v>726</v>
      </c>
      <c r="D111" s="85" t="s">
        <v>844</v>
      </c>
      <c r="E111" s="85"/>
      <c r="F111" s="153"/>
    </row>
    <row r="112" spans="1:6" x14ac:dyDescent="0.2">
      <c r="A112" s="551" t="s">
        <v>320</v>
      </c>
      <c r="B112" s="157"/>
      <c r="C112" s="74" t="s">
        <v>727</v>
      </c>
      <c r="D112" s="158">
        <v>44545</v>
      </c>
      <c r="E112" s="550"/>
      <c r="F112" s="800" t="s">
        <v>1238</v>
      </c>
    </row>
    <row r="113" spans="1:6" x14ac:dyDescent="0.2">
      <c r="A113" s="543"/>
      <c r="B113" s="550"/>
      <c r="C113" s="550"/>
      <c r="D113" s="550"/>
      <c r="E113" s="550"/>
      <c r="F113" s="550"/>
    </row>
    <row r="114" spans="1:6" x14ac:dyDescent="0.2">
      <c r="A114" s="551" t="s">
        <v>321</v>
      </c>
      <c r="B114" s="1045" t="s">
        <v>728</v>
      </c>
      <c r="C114" s="1045"/>
      <c r="D114" s="550"/>
      <c r="E114" s="550"/>
      <c r="F114" s="550"/>
    </row>
    <row r="115" spans="1:6" x14ac:dyDescent="0.2">
      <c r="A115" s="551" t="s">
        <v>321</v>
      </c>
      <c r="B115" s="938" t="s">
        <v>729</v>
      </c>
      <c r="C115" s="938"/>
      <c r="D115" s="113"/>
      <c r="E115" s="550"/>
      <c r="F115" s="550"/>
    </row>
    <row r="116" spans="1:6" x14ac:dyDescent="0.2">
      <c r="A116" s="551" t="s">
        <v>321</v>
      </c>
      <c r="B116" s="938" t="s">
        <v>730</v>
      </c>
      <c r="C116" s="938"/>
      <c r="D116" s="577">
        <v>45474</v>
      </c>
      <c r="E116" s="550"/>
      <c r="F116" s="550"/>
    </row>
    <row r="117" spans="1:6" x14ac:dyDescent="0.2">
      <c r="A117" s="543"/>
      <c r="B117" s="550"/>
      <c r="C117" s="550"/>
      <c r="D117" s="550"/>
      <c r="E117" s="550"/>
      <c r="F117" s="550"/>
    </row>
    <row r="118" spans="1:6" ht="15.75" x14ac:dyDescent="0.2">
      <c r="A118" s="543"/>
      <c r="B118" s="33" t="s">
        <v>77</v>
      </c>
      <c r="C118" s="550"/>
      <c r="D118" s="550"/>
      <c r="E118" s="550"/>
      <c r="F118" s="550"/>
    </row>
    <row r="119" spans="1:6" ht="12.75" customHeight="1" x14ac:dyDescent="0.2">
      <c r="A119" s="564"/>
      <c r="B119" s="565" t="s">
        <v>675</v>
      </c>
      <c r="C119" s="430"/>
      <c r="D119" s="430"/>
      <c r="E119" s="430"/>
      <c r="F119" s="550"/>
    </row>
    <row r="120" spans="1:6" x14ac:dyDescent="0.2">
      <c r="A120" s="551" t="s">
        <v>322</v>
      </c>
      <c r="B120" s="917" t="s">
        <v>78</v>
      </c>
      <c r="C120" s="917"/>
      <c r="D120" s="550"/>
      <c r="E120" s="550"/>
      <c r="F120" s="550"/>
    </row>
    <row r="121" spans="1:6" x14ac:dyDescent="0.2">
      <c r="A121" s="551" t="s">
        <v>322</v>
      </c>
      <c r="B121" s="928" t="s">
        <v>79</v>
      </c>
      <c r="C121" s="928"/>
      <c r="D121" s="928"/>
      <c r="E121" s="550"/>
      <c r="F121" s="550"/>
    </row>
    <row r="122" spans="1:6" x14ac:dyDescent="0.2">
      <c r="A122" s="551" t="s">
        <v>322</v>
      </c>
      <c r="B122" s="938" t="s">
        <v>80</v>
      </c>
      <c r="C122" s="938"/>
      <c r="D122" s="890"/>
      <c r="E122" s="408" t="s">
        <v>844</v>
      </c>
      <c r="F122" s="550"/>
    </row>
    <row r="123" spans="1:6" x14ac:dyDescent="0.2">
      <c r="A123" s="551" t="s">
        <v>322</v>
      </c>
      <c r="B123" s="938" t="s">
        <v>81</v>
      </c>
      <c r="C123" s="938"/>
      <c r="D123" s="938"/>
      <c r="E123" s="408" t="s">
        <v>844</v>
      </c>
      <c r="F123" s="550"/>
    </row>
    <row r="124" spans="1:6" x14ac:dyDescent="0.2">
      <c r="A124" s="551" t="s">
        <v>322</v>
      </c>
      <c r="B124" s="938" t="s">
        <v>82</v>
      </c>
      <c r="C124" s="938"/>
      <c r="D124" s="938"/>
      <c r="E124" s="408" t="s">
        <v>844</v>
      </c>
      <c r="F124" s="550"/>
    </row>
    <row r="125" spans="1:6" x14ac:dyDescent="0.2">
      <c r="A125" s="543"/>
      <c r="B125" s="550"/>
      <c r="C125" s="550"/>
      <c r="D125" s="550"/>
      <c r="E125" s="550"/>
      <c r="F125" s="550"/>
    </row>
    <row r="126" spans="1:6" x14ac:dyDescent="0.2">
      <c r="A126" s="551" t="s">
        <v>322</v>
      </c>
      <c r="B126" s="1046" t="s">
        <v>83</v>
      </c>
      <c r="C126" s="1046"/>
      <c r="D126" s="1046"/>
      <c r="E126" s="408" t="s">
        <v>946</v>
      </c>
      <c r="F126" s="682" t="s">
        <v>939</v>
      </c>
    </row>
    <row r="127" spans="1:6" x14ac:dyDescent="0.2">
      <c r="A127" s="551" t="s">
        <v>322</v>
      </c>
      <c r="B127" s="938" t="s">
        <v>623</v>
      </c>
      <c r="C127" s="938"/>
      <c r="D127" s="938"/>
      <c r="E127" s="85"/>
      <c r="F127" s="550"/>
    </row>
    <row r="128" spans="1:6" x14ac:dyDescent="0.2">
      <c r="A128" s="551" t="s">
        <v>322</v>
      </c>
      <c r="B128" s="938" t="s">
        <v>624</v>
      </c>
      <c r="C128" s="938"/>
      <c r="D128" s="938"/>
      <c r="E128" s="408" t="s">
        <v>844</v>
      </c>
      <c r="F128" s="550"/>
    </row>
    <row r="129" spans="1:6" x14ac:dyDescent="0.2">
      <c r="A129" s="551" t="s">
        <v>322</v>
      </c>
      <c r="B129" s="938" t="s">
        <v>625</v>
      </c>
      <c r="C129" s="938"/>
      <c r="D129" s="938"/>
      <c r="E129" s="85"/>
      <c r="F129" s="550"/>
    </row>
    <row r="130" spans="1:6" ht="12.75" customHeight="1" x14ac:dyDescent="0.2">
      <c r="A130" s="551" t="s">
        <v>322</v>
      </c>
      <c r="B130" s="1007" t="s">
        <v>40</v>
      </c>
      <c r="C130" s="919"/>
      <c r="D130" s="1008"/>
      <c r="E130" s="547"/>
      <c r="F130" s="550"/>
    </row>
    <row r="131" spans="1:6" x14ac:dyDescent="0.2">
      <c r="A131" s="551"/>
      <c r="B131" s="927"/>
      <c r="C131" s="839"/>
      <c r="D131" s="839"/>
      <c r="E131" s="61"/>
      <c r="F131" s="550"/>
    </row>
    <row r="132" spans="1:6" x14ac:dyDescent="0.2">
      <c r="A132" s="543"/>
      <c r="B132" s="550"/>
      <c r="C132" s="550"/>
      <c r="D132" s="550"/>
      <c r="E132" s="550"/>
      <c r="F132" s="550"/>
    </row>
    <row r="133" spans="1:6" x14ac:dyDescent="0.2">
      <c r="A133" s="551" t="s">
        <v>323</v>
      </c>
      <c r="B133" s="1045" t="s">
        <v>626</v>
      </c>
      <c r="C133" s="1045"/>
      <c r="D133" s="550"/>
      <c r="E133" s="550"/>
      <c r="F133" s="550"/>
    </row>
    <row r="134" spans="1:6" x14ac:dyDescent="0.2">
      <c r="A134" s="551" t="s">
        <v>323</v>
      </c>
      <c r="B134" s="1045" t="s">
        <v>731</v>
      </c>
      <c r="C134" s="936"/>
      <c r="D134" s="550"/>
      <c r="E134" s="550"/>
      <c r="F134" s="550"/>
    </row>
    <row r="135" spans="1:6" x14ac:dyDescent="0.2">
      <c r="A135" s="551" t="s">
        <v>323</v>
      </c>
      <c r="B135" s="938" t="s">
        <v>627</v>
      </c>
      <c r="C135" s="938"/>
      <c r="D135" s="938"/>
      <c r="E135" s="408" t="s">
        <v>844</v>
      </c>
      <c r="F135" s="550"/>
    </row>
    <row r="136" spans="1:6" x14ac:dyDescent="0.2">
      <c r="A136" s="551" t="s">
        <v>323</v>
      </c>
      <c r="B136" s="938" t="s">
        <v>628</v>
      </c>
      <c r="C136" s="938"/>
      <c r="D136" s="938"/>
      <c r="E136" s="408" t="s">
        <v>844</v>
      </c>
      <c r="F136" s="550"/>
    </row>
    <row r="137" spans="1:6" x14ac:dyDescent="0.2">
      <c r="A137" s="551" t="s">
        <v>323</v>
      </c>
      <c r="B137" s="938" t="s">
        <v>629</v>
      </c>
      <c r="C137" s="938"/>
      <c r="D137" s="938"/>
      <c r="E137" s="408" t="s">
        <v>844</v>
      </c>
      <c r="F137" s="550"/>
    </row>
    <row r="138" spans="1:6" x14ac:dyDescent="0.2">
      <c r="A138" s="551" t="s">
        <v>323</v>
      </c>
      <c r="B138" s="938" t="s">
        <v>630</v>
      </c>
      <c r="C138" s="938"/>
      <c r="D138" s="938"/>
      <c r="E138" s="408" t="s">
        <v>844</v>
      </c>
      <c r="F138" s="550"/>
    </row>
    <row r="139" spans="1:6" x14ac:dyDescent="0.2">
      <c r="A139" s="551" t="s">
        <v>323</v>
      </c>
      <c r="B139" s="938" t="s">
        <v>371</v>
      </c>
      <c r="C139" s="938"/>
      <c r="D139" s="938"/>
      <c r="E139" s="408" t="s">
        <v>844</v>
      </c>
      <c r="F139" s="550"/>
    </row>
    <row r="140" spans="1:6" x14ac:dyDescent="0.2">
      <c r="A140" s="551" t="s">
        <v>323</v>
      </c>
      <c r="B140" s="938" t="s">
        <v>631</v>
      </c>
      <c r="C140" s="938"/>
      <c r="D140" s="938"/>
      <c r="E140" s="85"/>
      <c r="F140" s="550"/>
    </row>
    <row r="141" spans="1:6" x14ac:dyDescent="0.2">
      <c r="A141" s="551" t="s">
        <v>323</v>
      </c>
      <c r="B141" s="938" t="s">
        <v>632</v>
      </c>
      <c r="C141" s="938"/>
      <c r="D141" s="938"/>
      <c r="E141" s="85"/>
      <c r="F141" s="550"/>
    </row>
    <row r="142" spans="1:6" ht="12.75" customHeight="1" x14ac:dyDescent="0.2">
      <c r="A142" s="551" t="s">
        <v>323</v>
      </c>
      <c r="B142" s="1007" t="s">
        <v>40</v>
      </c>
      <c r="C142" s="919"/>
      <c r="D142" s="1008"/>
      <c r="E142" s="412"/>
      <c r="F142" s="550"/>
    </row>
    <row r="143" spans="1:6" x14ac:dyDescent="0.2">
      <c r="A143" s="551"/>
      <c r="B143" s="927"/>
      <c r="C143" s="839"/>
      <c r="D143" s="839"/>
      <c r="E143" s="61"/>
      <c r="F143" s="550"/>
    </row>
    <row r="144" spans="1:6" x14ac:dyDescent="0.2">
      <c r="A144" s="543"/>
      <c r="B144" s="550"/>
      <c r="C144" s="550"/>
      <c r="D144" s="550"/>
      <c r="E144" s="550"/>
      <c r="F144" s="550"/>
    </row>
    <row r="145" spans="1:6" x14ac:dyDescent="0.2">
      <c r="A145" s="551" t="s">
        <v>324</v>
      </c>
      <c r="B145" s="1045" t="s">
        <v>126</v>
      </c>
      <c r="C145" s="936"/>
      <c r="D145" s="936"/>
      <c r="E145" s="936"/>
      <c r="F145" s="936"/>
    </row>
    <row r="146" spans="1:6" x14ac:dyDescent="0.2">
      <c r="A146" s="551" t="s">
        <v>324</v>
      </c>
      <c r="B146" s="1047"/>
      <c r="C146" s="1047"/>
      <c r="D146" s="160" t="s">
        <v>633</v>
      </c>
      <c r="E146" s="160" t="s">
        <v>634</v>
      </c>
      <c r="F146" s="550"/>
    </row>
    <row r="147" spans="1:6" x14ac:dyDescent="0.2">
      <c r="A147" s="551" t="s">
        <v>324</v>
      </c>
      <c r="B147" s="1048" t="s">
        <v>635</v>
      </c>
      <c r="C147" s="1048"/>
      <c r="D147" s="412" t="s">
        <v>844</v>
      </c>
      <c r="E147" s="412"/>
      <c r="F147" s="550"/>
    </row>
    <row r="148" spans="1:6" x14ac:dyDescent="0.2">
      <c r="A148" s="551" t="s">
        <v>324</v>
      </c>
      <c r="B148" s="1048" t="s">
        <v>636</v>
      </c>
      <c r="C148" s="1048"/>
      <c r="D148" s="412" t="s">
        <v>844</v>
      </c>
      <c r="E148" s="25"/>
      <c r="F148" s="550"/>
    </row>
    <row r="149" spans="1:6" x14ac:dyDescent="0.2">
      <c r="A149" s="551" t="s">
        <v>324</v>
      </c>
      <c r="B149" s="1048" t="s">
        <v>637</v>
      </c>
      <c r="C149" s="1048"/>
      <c r="D149" s="412"/>
      <c r="E149" s="25"/>
      <c r="F149" s="550"/>
    </row>
    <row r="150" spans="1:6" x14ac:dyDescent="0.2">
      <c r="A150" s="551" t="s">
        <v>324</v>
      </c>
      <c r="B150" s="1048" t="s">
        <v>638</v>
      </c>
      <c r="C150" s="1048"/>
      <c r="D150" s="25"/>
      <c r="E150" s="25"/>
      <c r="F150" s="550"/>
    </row>
    <row r="151" spans="1:6" x14ac:dyDescent="0.2">
      <c r="A151" s="551" t="s">
        <v>324</v>
      </c>
      <c r="B151" s="1048" t="s">
        <v>639</v>
      </c>
      <c r="C151" s="1048"/>
      <c r="D151" s="25"/>
      <c r="E151" s="25"/>
      <c r="F151" s="550"/>
    </row>
    <row r="152" spans="1:6" x14ac:dyDescent="0.2">
      <c r="A152" s="551" t="s">
        <v>324</v>
      </c>
      <c r="B152" s="1048" t="s">
        <v>640</v>
      </c>
      <c r="C152" s="1048"/>
      <c r="D152" s="412" t="s">
        <v>844</v>
      </c>
      <c r="E152" s="147"/>
      <c r="F152" s="682" t="s">
        <v>940</v>
      </c>
    </row>
    <row r="153" spans="1:6" x14ac:dyDescent="0.2">
      <c r="A153" s="551" t="s">
        <v>324</v>
      </c>
      <c r="B153" s="1048" t="s">
        <v>641</v>
      </c>
      <c r="C153" s="1048"/>
      <c r="D153" s="25"/>
      <c r="E153" s="25"/>
      <c r="F153" s="550"/>
    </row>
    <row r="154" spans="1:6" x14ac:dyDescent="0.2">
      <c r="A154" s="551" t="s">
        <v>324</v>
      </c>
      <c r="B154" s="1048" t="s">
        <v>769</v>
      </c>
      <c r="C154" s="1048"/>
      <c r="D154" s="25" t="s">
        <v>844</v>
      </c>
      <c r="E154" s="412" t="s">
        <v>844</v>
      </c>
      <c r="F154" s="705" t="s">
        <v>1239</v>
      </c>
    </row>
    <row r="155" spans="1:6" x14ac:dyDescent="0.2">
      <c r="A155" s="551" t="s">
        <v>324</v>
      </c>
      <c r="B155" s="1048" t="s">
        <v>642</v>
      </c>
      <c r="C155" s="1048"/>
      <c r="D155" s="412" t="s">
        <v>844</v>
      </c>
      <c r="E155" s="25"/>
      <c r="F155" s="550"/>
    </row>
    <row r="156" spans="1:6" x14ac:dyDescent="0.2">
      <c r="A156" s="551" t="s">
        <v>324</v>
      </c>
      <c r="B156" s="1048" t="s">
        <v>643</v>
      </c>
      <c r="C156" s="1048"/>
      <c r="D156" s="25"/>
      <c r="E156" s="25"/>
      <c r="F156" s="550"/>
    </row>
    <row r="157" spans="1:6" x14ac:dyDescent="0.2">
      <c r="A157" s="551" t="s">
        <v>324</v>
      </c>
      <c r="B157" s="1048" t="s">
        <v>644</v>
      </c>
      <c r="C157" s="1048"/>
      <c r="D157" s="412"/>
      <c r="E157" s="25" t="s">
        <v>844</v>
      </c>
      <c r="F157" s="550"/>
    </row>
    <row r="158" spans="1:6" x14ac:dyDescent="0.2">
      <c r="A158" s="543"/>
      <c r="B158" s="550"/>
      <c r="C158" s="550"/>
      <c r="D158" s="550"/>
      <c r="E158" s="550"/>
      <c r="F158" s="550"/>
    </row>
    <row r="159" spans="1:6" ht="55.5" customHeight="1" x14ac:dyDescent="0.2">
      <c r="A159" s="211" t="s">
        <v>500</v>
      </c>
      <c r="B159" s="1049" t="s">
        <v>501</v>
      </c>
      <c r="C159" s="1049"/>
      <c r="D159" s="1049"/>
      <c r="E159" s="1049"/>
      <c r="F159" s="550"/>
    </row>
    <row r="160" spans="1:6" x14ac:dyDescent="0.2">
      <c r="A160" s="543"/>
      <c r="B160" s="1050" t="s">
        <v>946</v>
      </c>
      <c r="C160" s="1051"/>
      <c r="D160" s="1051"/>
      <c r="E160" s="1051"/>
      <c r="F160" s="550"/>
    </row>
    <row r="161" spans="1:6" x14ac:dyDescent="0.2">
      <c r="A161" s="543"/>
      <c r="B161" s="1051"/>
      <c r="C161" s="1051"/>
      <c r="D161" s="1051"/>
      <c r="E161" s="1051"/>
      <c r="F161" s="550"/>
    </row>
    <row r="162" spans="1:6" x14ac:dyDescent="0.2">
      <c r="A162" s="543"/>
      <c r="B162" s="1051"/>
      <c r="C162" s="1051"/>
      <c r="D162" s="1051"/>
      <c r="E162" s="1051"/>
      <c r="F162" s="550"/>
    </row>
    <row r="163" spans="1:6" x14ac:dyDescent="0.2">
      <c r="A163" s="543"/>
      <c r="B163" s="1051"/>
      <c r="C163" s="1051"/>
      <c r="D163" s="1051"/>
      <c r="E163" s="1051"/>
      <c r="F163" s="550"/>
    </row>
    <row r="164" spans="1:6" x14ac:dyDescent="0.2">
      <c r="A164" s="543"/>
      <c r="B164" s="550"/>
      <c r="C164" s="550"/>
      <c r="D164" s="550"/>
      <c r="E164" s="550"/>
      <c r="F164" s="550"/>
    </row>
    <row r="165" spans="1:6" x14ac:dyDescent="0.2"/>
    <row r="166" spans="1:6" x14ac:dyDescent="0.2"/>
    <row r="167" spans="1:6" x14ac:dyDescent="0.2"/>
    <row r="168" spans="1:6" x14ac:dyDescent="0.2"/>
    <row r="169" spans="1:6" x14ac:dyDescent="0.2"/>
  </sheetData>
  <sheetProtection sheet="1" objects="1" scenarios="1"/>
  <mergeCells count="105">
    <mergeCell ref="B62:F62"/>
    <mergeCell ref="B133:C133"/>
    <mergeCell ref="B121:D121"/>
    <mergeCell ref="B134:C134"/>
    <mergeCell ref="B122:D122"/>
    <mergeCell ref="B123:D123"/>
    <mergeCell ref="B124:D124"/>
    <mergeCell ref="B130:D130"/>
    <mergeCell ref="B141:D141"/>
    <mergeCell ref="B114:C114"/>
    <mergeCell ref="B131:D131"/>
    <mergeCell ref="B127:D127"/>
    <mergeCell ref="B128:D128"/>
    <mergeCell ref="B129:D129"/>
    <mergeCell ref="B126:D126"/>
    <mergeCell ref="B115:C115"/>
    <mergeCell ref="B116:C116"/>
    <mergeCell ref="B120:C120"/>
    <mergeCell ref="B97:D97"/>
    <mergeCell ref="B90:D90"/>
    <mergeCell ref="B94:F94"/>
    <mergeCell ref="B88:D88"/>
    <mergeCell ref="B89:D89"/>
    <mergeCell ref="B110:C110"/>
    <mergeCell ref="B108:F108"/>
    <mergeCell ref="B145:F145"/>
    <mergeCell ref="B142:D142"/>
    <mergeCell ref="B143:D143"/>
    <mergeCell ref="B135:D135"/>
    <mergeCell ref="B136:D136"/>
    <mergeCell ref="B137:D137"/>
    <mergeCell ref="B138:D138"/>
    <mergeCell ref="B139:D139"/>
    <mergeCell ref="B140:D140"/>
    <mergeCell ref="D63:D64"/>
    <mergeCell ref="C63:C64"/>
    <mergeCell ref="C109:D109"/>
    <mergeCell ref="B98:D98"/>
    <mergeCell ref="B27:D27"/>
    <mergeCell ref="B28:D28"/>
    <mergeCell ref="B150:C150"/>
    <mergeCell ref="B29:D29"/>
    <mergeCell ref="B73:F73"/>
    <mergeCell ref="B31:F31"/>
    <mergeCell ref="B47:F47"/>
    <mergeCell ref="B61:E61"/>
    <mergeCell ref="B71:F71"/>
    <mergeCell ref="B78:E78"/>
    <mergeCell ref="B82:E82"/>
    <mergeCell ref="F63:F64"/>
    <mergeCell ref="B101:D101"/>
    <mergeCell ref="B103:F103"/>
    <mergeCell ref="B104:D104"/>
    <mergeCell ref="B105:D105"/>
    <mergeCell ref="B147:C147"/>
    <mergeCell ref="B148:C148"/>
    <mergeCell ref="B149:C149"/>
    <mergeCell ref="B106:D106"/>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5:F5"/>
    <mergeCell ref="B159:E159"/>
    <mergeCell ref="B160:E163"/>
    <mergeCell ref="C56:F56"/>
    <mergeCell ref="B146:C146"/>
    <mergeCell ref="B99:D99"/>
    <mergeCell ref="B100:D100"/>
    <mergeCell ref="B157:C157"/>
    <mergeCell ref="B151:C151"/>
    <mergeCell ref="B152:C152"/>
    <mergeCell ref="B153:C153"/>
    <mergeCell ref="B155:C155"/>
    <mergeCell ref="B156:C156"/>
    <mergeCell ref="B154:C154"/>
    <mergeCell ref="B96:D96"/>
    <mergeCell ref="B86:D86"/>
    <mergeCell ref="B87:D87"/>
    <mergeCell ref="B76:D76"/>
    <mergeCell ref="B80:E80"/>
    <mergeCell ref="B84:F84"/>
    <mergeCell ref="B85:D85"/>
    <mergeCell ref="B74:D74"/>
    <mergeCell ref="B75:D75"/>
    <mergeCell ref="B95:D95"/>
    <mergeCell ref="E63:E64"/>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T64"/>
  <sheetViews>
    <sheetView showRuler="0" zoomScale="110" zoomScaleNormal="110" workbookViewId="0">
      <selection sqref="A1:K1"/>
    </sheetView>
  </sheetViews>
  <sheetFormatPr defaultColWidth="9.140625" defaultRowHeight="12.75" customHeight="1" zeroHeight="1" x14ac:dyDescent="0.2"/>
  <cols>
    <col min="1" max="2" width="3.85546875" style="311" customWidth="1"/>
    <col min="3" max="3" width="10.7109375" style="311" customWidth="1"/>
    <col min="4" max="11" width="9" style="311" customWidth="1"/>
    <col min="12" max="12" width="9.140625" style="311" customWidth="1"/>
    <col min="13" max="16384" width="9.140625" style="311"/>
  </cols>
  <sheetData>
    <row r="1" spans="1:20" ht="34.5" thickBot="1" x14ac:dyDescent="0.25">
      <c r="A1" s="1068" t="s">
        <v>861</v>
      </c>
      <c r="B1" s="1068"/>
      <c r="C1" s="1068"/>
      <c r="D1" s="1068"/>
      <c r="E1" s="1068"/>
      <c r="F1" s="1068"/>
      <c r="G1" s="1068"/>
      <c r="H1" s="1068"/>
      <c r="I1" s="1068"/>
      <c r="J1" s="1068"/>
      <c r="K1" s="1068"/>
      <c r="L1" s="343" t="s">
        <v>819</v>
      </c>
      <c r="M1" s="344" t="s">
        <v>820</v>
      </c>
      <c r="N1" s="352" t="s">
        <v>802</v>
      </c>
      <c r="P1" s="348" t="s">
        <v>805</v>
      </c>
      <c r="Q1" s="349" t="s">
        <v>806</v>
      </c>
      <c r="R1" s="350" t="s">
        <v>807</v>
      </c>
      <c r="S1" s="351" t="s">
        <v>823</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13" customFormat="1" ht="55.5" customHeight="1" x14ac:dyDescent="0.2">
      <c r="B6" s="310"/>
      <c r="C6" s="1052" t="s">
        <v>701</v>
      </c>
      <c r="D6" s="1052"/>
      <c r="E6" s="1052"/>
      <c r="F6" s="1052"/>
      <c r="G6" s="1052"/>
      <c r="H6" s="1052"/>
      <c r="I6" s="1052"/>
      <c r="J6" s="223" t="s">
        <v>710</v>
      </c>
      <c r="K6" s="223" t="s">
        <v>711</v>
      </c>
    </row>
    <row r="7" spans="1:20" s="313" customFormat="1" ht="46.5" customHeight="1" x14ac:dyDescent="0.2">
      <c r="B7" s="310"/>
      <c r="C7" s="1052" t="s">
        <v>702</v>
      </c>
      <c r="D7" s="1052"/>
      <c r="E7" s="1052"/>
      <c r="F7" s="1052"/>
      <c r="G7" s="1052"/>
      <c r="H7" s="1052"/>
      <c r="I7" s="1052"/>
      <c r="J7" s="223" t="s">
        <v>710</v>
      </c>
      <c r="K7" s="223" t="s">
        <v>387</v>
      </c>
    </row>
    <row r="8" spans="1:20" s="313" customFormat="1" ht="24.75" customHeight="1" x14ac:dyDescent="0.2">
      <c r="B8" s="310"/>
      <c r="C8" s="1052" t="s">
        <v>703</v>
      </c>
      <c r="D8" s="1052"/>
      <c r="E8" s="1052"/>
      <c r="F8" s="1052"/>
      <c r="G8" s="1052"/>
      <c r="H8" s="1052"/>
      <c r="I8" s="1052"/>
      <c r="J8" s="223" t="s">
        <v>710</v>
      </c>
      <c r="K8" s="223" t="s">
        <v>712</v>
      </c>
    </row>
    <row r="9" spans="1:20" s="313" customFormat="1" ht="25.5" customHeight="1" x14ac:dyDescent="0.2">
      <c r="B9" s="310"/>
      <c r="C9" s="1052" t="s">
        <v>704</v>
      </c>
      <c r="D9" s="1052"/>
      <c r="E9" s="1052"/>
      <c r="F9" s="1052"/>
      <c r="G9" s="1052"/>
      <c r="H9" s="1052"/>
      <c r="I9" s="1052"/>
      <c r="J9" s="223" t="s">
        <v>710</v>
      </c>
      <c r="K9" s="223" t="s">
        <v>710</v>
      </c>
    </row>
    <row r="10" spans="1:20" s="313" customFormat="1" x14ac:dyDescent="0.2">
      <c r="B10" s="310"/>
      <c r="C10" s="1052" t="s">
        <v>705</v>
      </c>
      <c r="D10" s="1052"/>
      <c r="E10" s="1052"/>
      <c r="F10" s="1052"/>
      <c r="G10" s="1052"/>
      <c r="H10" s="1052"/>
      <c r="I10" s="1052"/>
      <c r="J10" s="223" t="s">
        <v>712</v>
      </c>
      <c r="K10" s="223" t="s">
        <v>710</v>
      </c>
    </row>
    <row r="11" spans="1:20" s="313" customFormat="1" x14ac:dyDescent="0.2">
      <c r="B11" s="310"/>
      <c r="C11" s="1052" t="s">
        <v>706</v>
      </c>
      <c r="D11" s="1052"/>
      <c r="E11" s="1052"/>
      <c r="F11" s="1052"/>
      <c r="G11" s="1052"/>
      <c r="H11" s="1052"/>
      <c r="I11" s="1052"/>
      <c r="J11" s="223" t="s">
        <v>710</v>
      </c>
      <c r="K11" s="223" t="s">
        <v>710</v>
      </c>
    </row>
    <row r="12" spans="1:20" s="313" customFormat="1" x14ac:dyDescent="0.2">
      <c r="B12" s="310"/>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3" ht="64.5" customHeight="1" x14ac:dyDescent="0.2">
      <c r="B17" s="1055" t="s">
        <v>114</v>
      </c>
      <c r="C17" s="1056"/>
      <c r="D17" s="1056"/>
      <c r="E17" s="1056"/>
      <c r="F17" s="1056"/>
      <c r="G17" s="1056"/>
      <c r="H17" s="1056"/>
      <c r="I17" s="1056"/>
      <c r="J17" s="1056"/>
      <c r="K17" s="1056"/>
    </row>
    <row r="18" spans="1:13" ht="12.75" customHeight="1" x14ac:dyDescent="0.2">
      <c r="B18" s="1057" t="s">
        <v>617</v>
      </c>
      <c r="C18" s="1058"/>
      <c r="D18" s="1058"/>
      <c r="E18" s="1058"/>
      <c r="F18" s="1058"/>
      <c r="G18" s="1058"/>
      <c r="H18" s="1058"/>
      <c r="I18" s="1058"/>
      <c r="J18" s="1058"/>
      <c r="K18" s="1058"/>
    </row>
    <row r="19" spans="1:13" ht="12.75" customHeight="1" x14ac:dyDescent="0.2">
      <c r="B19" s="1058"/>
      <c r="C19" s="1058"/>
      <c r="D19" s="1058"/>
      <c r="E19" s="1058"/>
      <c r="F19" s="1058"/>
      <c r="G19" s="1058"/>
      <c r="H19" s="1058"/>
      <c r="I19" s="1058"/>
      <c r="J19" s="1058"/>
      <c r="K19" s="1058"/>
    </row>
    <row r="20" spans="1:13" x14ac:dyDescent="0.2">
      <c r="C20" s="303"/>
      <c r="D20" s="303"/>
      <c r="E20" s="303"/>
      <c r="F20" s="303"/>
      <c r="G20" s="303"/>
      <c r="H20" s="303"/>
      <c r="I20" s="303"/>
      <c r="J20" s="303"/>
      <c r="K20" s="303"/>
    </row>
    <row r="21" spans="1:13" x14ac:dyDescent="0.2">
      <c r="A21" s="3" t="s">
        <v>154</v>
      </c>
      <c r="B21" s="1017"/>
      <c r="C21" s="1018"/>
      <c r="D21" s="1018"/>
      <c r="E21" s="1018"/>
      <c r="F21" s="1018"/>
      <c r="G21" s="1018"/>
      <c r="H21" s="1019"/>
      <c r="I21" s="160" t="s">
        <v>127</v>
      </c>
      <c r="J21" s="160" t="s">
        <v>128</v>
      </c>
      <c r="K21" s="160" t="s">
        <v>235</v>
      </c>
      <c r="M21" s="705"/>
    </row>
    <row r="22" spans="1:13" x14ac:dyDescent="0.2">
      <c r="A22" s="3" t="s">
        <v>154</v>
      </c>
      <c r="B22" s="161" t="s">
        <v>129</v>
      </c>
      <c r="C22" s="907" t="s">
        <v>130</v>
      </c>
      <c r="D22" s="907"/>
      <c r="E22" s="907"/>
      <c r="F22" s="907"/>
      <c r="G22" s="907"/>
      <c r="H22" s="908"/>
      <c r="I22" s="95">
        <v>105</v>
      </c>
      <c r="J22" s="95">
        <v>108</v>
      </c>
      <c r="K22" s="95">
        <f>SUM(I22:J22)</f>
        <v>213</v>
      </c>
    </row>
    <row r="23" spans="1:13" x14ac:dyDescent="0.2">
      <c r="A23" s="3" t="s">
        <v>154</v>
      </c>
      <c r="B23" s="161" t="s">
        <v>131</v>
      </c>
      <c r="C23" s="907" t="s">
        <v>132</v>
      </c>
      <c r="D23" s="907"/>
      <c r="E23" s="907"/>
      <c r="F23" s="907"/>
      <c r="G23" s="907"/>
      <c r="H23" s="908"/>
      <c r="I23" s="95">
        <v>15</v>
      </c>
      <c r="J23" s="95">
        <v>12</v>
      </c>
      <c r="K23" s="95">
        <f t="shared" ref="K23:K31" si="0">SUM(I23:J23)</f>
        <v>27</v>
      </c>
    </row>
    <row r="24" spans="1:13" x14ac:dyDescent="0.2">
      <c r="A24" s="3" t="s">
        <v>154</v>
      </c>
      <c r="B24" s="161" t="s">
        <v>133</v>
      </c>
      <c r="C24" s="907" t="s">
        <v>134</v>
      </c>
      <c r="D24" s="907"/>
      <c r="E24" s="907"/>
      <c r="F24" s="907"/>
      <c r="G24" s="907"/>
      <c r="H24" s="908"/>
      <c r="I24" s="95">
        <v>52</v>
      </c>
      <c r="J24" s="95">
        <v>60</v>
      </c>
      <c r="K24" s="95">
        <f t="shared" si="0"/>
        <v>112</v>
      </c>
    </row>
    <row r="25" spans="1:13" x14ac:dyDescent="0.2">
      <c r="A25" s="3" t="s">
        <v>154</v>
      </c>
      <c r="B25" s="161" t="s">
        <v>135</v>
      </c>
      <c r="C25" s="907" t="s">
        <v>136</v>
      </c>
      <c r="D25" s="907"/>
      <c r="E25" s="907"/>
      <c r="F25" s="907"/>
      <c r="G25" s="907"/>
      <c r="H25" s="908"/>
      <c r="I25" s="95">
        <v>53</v>
      </c>
      <c r="J25" s="95">
        <v>48</v>
      </c>
      <c r="K25" s="95">
        <f t="shared" si="0"/>
        <v>101</v>
      </c>
    </row>
    <row r="26" spans="1:13" ht="14.25" customHeight="1" x14ac:dyDescent="0.2">
      <c r="A26" s="3" t="s">
        <v>154</v>
      </c>
      <c r="B26" s="161" t="s">
        <v>137</v>
      </c>
      <c r="C26" s="842" t="s">
        <v>1199</v>
      </c>
      <c r="D26" s="907"/>
      <c r="E26" s="907"/>
      <c r="F26" s="907"/>
      <c r="G26" s="907"/>
      <c r="H26" s="908"/>
      <c r="I26" s="95">
        <v>1</v>
      </c>
      <c r="J26" s="95">
        <v>0</v>
      </c>
      <c r="K26" s="95">
        <f t="shared" si="0"/>
        <v>1</v>
      </c>
    </row>
    <row r="27" spans="1:13" ht="25.5" customHeight="1" x14ac:dyDescent="0.2">
      <c r="A27" s="3" t="s">
        <v>154</v>
      </c>
      <c r="B27" s="162" t="s">
        <v>138</v>
      </c>
      <c r="C27" s="1028" t="s">
        <v>115</v>
      </c>
      <c r="D27" s="1028"/>
      <c r="E27" s="1028"/>
      <c r="F27" s="1028"/>
      <c r="G27" s="1028"/>
      <c r="H27" s="1013"/>
      <c r="I27" s="95">
        <v>92</v>
      </c>
      <c r="J27" s="95">
        <v>41</v>
      </c>
      <c r="K27" s="95">
        <f t="shared" si="0"/>
        <v>133</v>
      </c>
    </row>
    <row r="28" spans="1:13" ht="26.25" customHeight="1" x14ac:dyDescent="0.2">
      <c r="A28" s="3" t="s">
        <v>154</v>
      </c>
      <c r="B28" s="162" t="s">
        <v>139</v>
      </c>
      <c r="C28" s="907" t="s">
        <v>140</v>
      </c>
      <c r="D28" s="907"/>
      <c r="E28" s="907"/>
      <c r="F28" s="907"/>
      <c r="G28" s="907"/>
      <c r="H28" s="908"/>
      <c r="I28" s="95">
        <v>13</v>
      </c>
      <c r="J28" s="95">
        <v>54</v>
      </c>
      <c r="K28" s="95">
        <v>67</v>
      </c>
    </row>
    <row r="29" spans="1:13" x14ac:dyDescent="0.2">
      <c r="A29" s="3" t="s">
        <v>154</v>
      </c>
      <c r="B29" s="161" t="s">
        <v>141</v>
      </c>
      <c r="C29" s="907" t="s">
        <v>142</v>
      </c>
      <c r="D29" s="907"/>
      <c r="E29" s="907"/>
      <c r="F29" s="907"/>
      <c r="G29" s="907"/>
      <c r="H29" s="908"/>
      <c r="I29" s="95">
        <v>0</v>
      </c>
      <c r="J29" s="95">
        <v>13</v>
      </c>
      <c r="K29" s="95">
        <f t="shared" si="0"/>
        <v>13</v>
      </c>
    </row>
    <row r="30" spans="1:13" ht="25.5" customHeight="1" x14ac:dyDescent="0.2">
      <c r="A30" s="3" t="s">
        <v>154</v>
      </c>
      <c r="B30" s="161" t="s">
        <v>143</v>
      </c>
      <c r="C30" s="907" t="s">
        <v>336</v>
      </c>
      <c r="D30" s="907"/>
      <c r="E30" s="907"/>
      <c r="F30" s="907"/>
      <c r="G30" s="907"/>
      <c r="H30" s="908"/>
      <c r="I30" s="95">
        <v>0</v>
      </c>
      <c r="J30" s="95">
        <v>0</v>
      </c>
      <c r="K30" s="95">
        <f t="shared" si="0"/>
        <v>0</v>
      </c>
    </row>
    <row r="31" spans="1:13" ht="25.5" customHeight="1" x14ac:dyDescent="0.2">
      <c r="A31" s="3" t="s">
        <v>154</v>
      </c>
      <c r="B31" s="208" t="s">
        <v>173</v>
      </c>
      <c r="C31" s="934" t="s">
        <v>715</v>
      </c>
      <c r="D31" s="934"/>
      <c r="E31" s="934"/>
      <c r="F31" s="934"/>
      <c r="G31" s="934"/>
      <c r="H31" s="934"/>
      <c r="I31" s="95">
        <v>0</v>
      </c>
      <c r="J31" s="95">
        <v>0</v>
      </c>
      <c r="K31" s="95">
        <f t="shared" si="0"/>
        <v>0</v>
      </c>
    </row>
    <row r="32" spans="1:13" x14ac:dyDescent="0.2"/>
    <row r="33" spans="1:13" x14ac:dyDescent="0.2">
      <c r="A33" s="370" t="s">
        <v>155</v>
      </c>
      <c r="B33" s="1061" t="s">
        <v>157</v>
      </c>
      <c r="C33" s="936"/>
      <c r="D33" s="936"/>
      <c r="E33" s="936"/>
      <c r="F33" s="936"/>
      <c r="G33" s="936"/>
      <c r="H33" s="936"/>
      <c r="I33" s="936"/>
      <c r="J33" s="936"/>
      <c r="K33" s="936"/>
    </row>
    <row r="34" spans="1:13" ht="64.5" customHeight="1" x14ac:dyDescent="0.2">
      <c r="A34" s="371"/>
      <c r="B34" s="870" t="s">
        <v>1195</v>
      </c>
      <c r="C34" s="838"/>
      <c r="D34" s="838"/>
      <c r="E34" s="838"/>
      <c r="F34" s="838"/>
      <c r="G34" s="838"/>
      <c r="H34" s="838"/>
      <c r="I34" s="838"/>
      <c r="J34" s="838"/>
      <c r="K34" s="838"/>
    </row>
    <row r="35" spans="1:13" x14ac:dyDescent="0.2">
      <c r="A35" s="371"/>
      <c r="B35" s="282"/>
      <c r="C35" s="282"/>
      <c r="D35" s="282"/>
      <c r="E35" s="282"/>
      <c r="F35" s="282"/>
      <c r="G35" s="282"/>
      <c r="H35" s="282"/>
      <c r="I35" s="282"/>
      <c r="J35" s="282"/>
      <c r="K35" s="282"/>
    </row>
    <row r="36" spans="1:13" s="196" customFormat="1" x14ac:dyDescent="0.2">
      <c r="A36" s="372" t="s">
        <v>155</v>
      </c>
      <c r="B36" s="1059" t="s">
        <v>1196</v>
      </c>
      <c r="C36" s="1060"/>
      <c r="D36" s="1060"/>
      <c r="E36" s="1060"/>
      <c r="F36" s="1060"/>
      <c r="G36" s="525">
        <f>J36/J37</f>
        <v>14.312056737588652</v>
      </c>
      <c r="H36" s="210" t="s">
        <v>174</v>
      </c>
      <c r="I36" s="225" t="s">
        <v>716</v>
      </c>
      <c r="J36" s="523">
        <f>'B CAS'!G12+('B CAS'!H12/3)</f>
        <v>2018</v>
      </c>
      <c r="K36" s="225" t="s">
        <v>717</v>
      </c>
    </row>
    <row r="37" spans="1:13" s="196" customFormat="1" x14ac:dyDescent="0.2">
      <c r="I37" s="227" t="s">
        <v>718</v>
      </c>
      <c r="J37" s="523">
        <f>I22+(J22/3)</f>
        <v>141</v>
      </c>
      <c r="K37" s="225" t="s">
        <v>175</v>
      </c>
    </row>
    <row r="38" spans="1:13" ht="16.5" customHeight="1" x14ac:dyDescent="0.2">
      <c r="A38" s="3" t="s">
        <v>156</v>
      </c>
      <c r="B38" s="1061" t="s">
        <v>144</v>
      </c>
      <c r="C38" s="936"/>
      <c r="D38" s="936"/>
      <c r="E38" s="936"/>
      <c r="F38" s="936"/>
      <c r="G38" s="936"/>
      <c r="H38" s="936"/>
      <c r="I38" s="936"/>
      <c r="J38" s="936"/>
      <c r="K38" s="936"/>
    </row>
    <row r="39" spans="1:13" ht="27" customHeight="1" x14ac:dyDescent="0.2">
      <c r="A39" s="3"/>
      <c r="B39" s="870" t="s">
        <v>1197</v>
      </c>
      <c r="C39" s="838"/>
      <c r="D39" s="838"/>
      <c r="E39" s="838"/>
      <c r="F39" s="838"/>
      <c r="G39" s="838"/>
      <c r="H39" s="838"/>
      <c r="I39" s="838"/>
      <c r="J39" s="838"/>
      <c r="K39" s="838"/>
    </row>
    <row r="40" spans="1:13" ht="115.5" customHeight="1" x14ac:dyDescent="0.2">
      <c r="A40" s="3"/>
      <c r="B40" s="1064" t="s">
        <v>1002</v>
      </c>
      <c r="C40" s="838"/>
      <c r="D40" s="838"/>
      <c r="E40" s="838"/>
      <c r="F40" s="838"/>
      <c r="G40" s="838"/>
      <c r="H40" s="838"/>
      <c r="I40" s="838"/>
      <c r="J40" s="838"/>
      <c r="K40" s="838"/>
    </row>
    <row r="41" spans="1:13" ht="93" customHeight="1" x14ac:dyDescent="0.2">
      <c r="A41" s="3"/>
      <c r="B41" s="1064" t="s">
        <v>646</v>
      </c>
      <c r="C41" s="937"/>
      <c r="D41" s="937"/>
      <c r="E41" s="937"/>
      <c r="F41" s="937"/>
      <c r="G41" s="937"/>
      <c r="H41" s="937"/>
      <c r="I41" s="937"/>
      <c r="J41" s="937"/>
      <c r="K41" s="937"/>
    </row>
    <row r="42" spans="1:13" ht="68.25" customHeight="1" x14ac:dyDescent="0.2">
      <c r="A42" s="3"/>
      <c r="B42" s="870" t="s">
        <v>1198</v>
      </c>
      <c r="C42" s="838"/>
      <c r="D42" s="838"/>
      <c r="E42" s="838"/>
      <c r="F42" s="838"/>
      <c r="G42" s="838"/>
      <c r="H42" s="838"/>
      <c r="I42" s="838"/>
      <c r="J42" s="838"/>
      <c r="K42" s="838"/>
    </row>
    <row r="43" spans="1:13" x14ac:dyDescent="0.2">
      <c r="A43" s="3"/>
      <c r="B43" s="164"/>
      <c r="C43" s="164"/>
      <c r="D43" s="164"/>
      <c r="E43" s="164"/>
      <c r="F43" s="164"/>
      <c r="G43" s="164"/>
      <c r="H43" s="164"/>
      <c r="I43" s="164"/>
      <c r="J43" s="164"/>
      <c r="K43" s="164"/>
    </row>
    <row r="44" spans="1:13" x14ac:dyDescent="0.2">
      <c r="A44" s="3" t="s">
        <v>156</v>
      </c>
      <c r="B44" s="1065" t="s">
        <v>360</v>
      </c>
      <c r="C44" s="880"/>
      <c r="D44" s="880"/>
      <c r="E44" s="880"/>
      <c r="F44" s="880"/>
      <c r="G44" s="880"/>
      <c r="H44" s="880"/>
      <c r="I44" s="880"/>
      <c r="J44" s="880"/>
      <c r="K44" s="880"/>
    </row>
    <row r="45" spans="1:13" x14ac:dyDescent="0.2"/>
    <row r="46" spans="1:13" x14ac:dyDescent="0.2">
      <c r="A46" s="3" t="s">
        <v>156</v>
      </c>
      <c r="B46" s="1062" t="s">
        <v>361</v>
      </c>
      <c r="C46" s="1062"/>
      <c r="D46" s="1062"/>
      <c r="E46" s="1062"/>
      <c r="F46" s="1062"/>
      <c r="G46" s="1062"/>
      <c r="H46" s="1062"/>
      <c r="I46" s="1062"/>
      <c r="J46" s="1062"/>
      <c r="K46" s="1062"/>
    </row>
    <row r="47" spans="1:13" ht="12.75" customHeight="1" x14ac:dyDescent="0.2">
      <c r="A47" s="3" t="s">
        <v>156</v>
      </c>
      <c r="B47" s="867" t="s">
        <v>145</v>
      </c>
      <c r="C47" s="867"/>
      <c r="D47" s="163" t="s">
        <v>146</v>
      </c>
      <c r="E47" s="163" t="s">
        <v>147</v>
      </c>
      <c r="F47" s="163" t="s">
        <v>148</v>
      </c>
      <c r="G47" s="163" t="s">
        <v>149</v>
      </c>
      <c r="H47" s="163" t="s">
        <v>150</v>
      </c>
      <c r="I47" s="163" t="s">
        <v>151</v>
      </c>
      <c r="J47" s="163" t="s">
        <v>152</v>
      </c>
      <c r="K47" s="163" t="s">
        <v>235</v>
      </c>
      <c r="M47" s="430" t="s">
        <v>1242</v>
      </c>
    </row>
    <row r="48" spans="1:13" x14ac:dyDescent="0.2">
      <c r="A48" s="3" t="s">
        <v>156</v>
      </c>
      <c r="B48" s="867"/>
      <c r="C48" s="867"/>
      <c r="D48" s="25">
        <v>67</v>
      </c>
      <c r="E48" s="25">
        <v>163</v>
      </c>
      <c r="F48" s="25">
        <v>98</v>
      </c>
      <c r="G48" s="25">
        <v>60</v>
      </c>
      <c r="H48" s="25">
        <v>7</v>
      </c>
      <c r="I48" s="25">
        <v>5</v>
      </c>
      <c r="J48" s="25">
        <v>0</v>
      </c>
      <c r="K48" s="25">
        <f>SUM(D48:J48)</f>
        <v>400</v>
      </c>
      <c r="M48" s="430" t="s">
        <v>1243</v>
      </c>
    </row>
    <row r="49" spans="1:13" x14ac:dyDescent="0.2">
      <c r="B49" s="1063"/>
      <c r="C49" s="1063"/>
      <c r="D49" s="581"/>
      <c r="E49" s="581"/>
      <c r="F49" s="581"/>
      <c r="G49" s="581"/>
      <c r="H49" s="581"/>
      <c r="I49" s="581"/>
      <c r="J49" s="581"/>
      <c r="K49" s="581"/>
    </row>
    <row r="50" spans="1:13" ht="12.75" customHeight="1" x14ac:dyDescent="0.2">
      <c r="A50" s="3" t="s">
        <v>156</v>
      </c>
      <c r="B50" s="867" t="s">
        <v>153</v>
      </c>
      <c r="C50" s="867"/>
      <c r="D50" s="163" t="s">
        <v>146</v>
      </c>
      <c r="E50" s="163" t="s">
        <v>147</v>
      </c>
      <c r="F50" s="163" t="s">
        <v>148</v>
      </c>
      <c r="G50" s="163" t="s">
        <v>149</v>
      </c>
      <c r="H50" s="163" t="s">
        <v>150</v>
      </c>
      <c r="I50" s="163" t="s">
        <v>151</v>
      </c>
      <c r="J50" s="163" t="s">
        <v>152</v>
      </c>
      <c r="K50" s="163" t="s">
        <v>235</v>
      </c>
    </row>
    <row r="51" spans="1:13" x14ac:dyDescent="0.2">
      <c r="A51" s="3" t="s">
        <v>156</v>
      </c>
      <c r="B51" s="867"/>
      <c r="C51" s="867"/>
      <c r="D51" s="25">
        <v>10</v>
      </c>
      <c r="E51" s="25">
        <v>42</v>
      </c>
      <c r="F51" s="25">
        <v>11</v>
      </c>
      <c r="G51" s="25">
        <v>0</v>
      </c>
      <c r="H51" s="25">
        <v>0</v>
      </c>
      <c r="I51" s="25">
        <v>0</v>
      </c>
      <c r="J51" s="25">
        <v>0</v>
      </c>
      <c r="K51" s="25">
        <f>SUM(D51:J51)</f>
        <v>63</v>
      </c>
    </row>
    <row r="52" spans="1:13" s="747" customFormat="1" x14ac:dyDescent="0.2">
      <c r="A52" s="3"/>
      <c r="B52" s="749"/>
      <c r="C52" s="749"/>
      <c r="D52" s="27"/>
      <c r="E52" s="27"/>
      <c r="F52" s="27"/>
      <c r="G52" s="27"/>
      <c r="H52" s="27"/>
      <c r="I52" s="27"/>
      <c r="J52" s="27"/>
      <c r="K52" s="27"/>
    </row>
    <row r="53" spans="1:13" s="747" customFormat="1" x14ac:dyDescent="0.2">
      <c r="A53" s="3"/>
      <c r="B53" s="749"/>
      <c r="C53" s="749"/>
      <c r="D53" s="27"/>
      <c r="E53" s="27"/>
      <c r="F53" s="27"/>
      <c r="G53" s="27"/>
      <c r="H53" s="27"/>
      <c r="I53" s="27"/>
      <c r="J53" s="27"/>
      <c r="K53" s="27"/>
    </row>
    <row r="54" spans="1:13" s="747" customFormat="1" x14ac:dyDescent="0.2">
      <c r="A54" s="3" t="s">
        <v>156</v>
      </c>
      <c r="B54" s="1065" t="s">
        <v>1003</v>
      </c>
      <c r="C54" s="880"/>
      <c r="D54" s="880"/>
      <c r="E54" s="880"/>
      <c r="F54" s="880"/>
      <c r="G54" s="880"/>
      <c r="H54" s="880"/>
      <c r="I54" s="880"/>
      <c r="J54" s="880"/>
      <c r="K54" s="880"/>
    </row>
    <row r="55" spans="1:13" s="747" customFormat="1" x14ac:dyDescent="0.2"/>
    <row r="56" spans="1:13" s="747" customFormat="1" x14ac:dyDescent="0.2">
      <c r="A56" s="3" t="s">
        <v>156</v>
      </c>
      <c r="B56" s="1062" t="s">
        <v>361</v>
      </c>
      <c r="C56" s="1062"/>
      <c r="D56" s="1062"/>
      <c r="E56" s="1062"/>
      <c r="F56" s="1062"/>
      <c r="G56" s="1062"/>
      <c r="H56" s="1062"/>
      <c r="I56" s="1062"/>
      <c r="J56" s="1062"/>
      <c r="K56" s="1062"/>
    </row>
    <row r="57" spans="1:13" s="747" customFormat="1" ht="12.75" customHeight="1" x14ac:dyDescent="0.2">
      <c r="A57" s="3" t="s">
        <v>156</v>
      </c>
      <c r="B57" s="867" t="s">
        <v>145</v>
      </c>
      <c r="C57" s="867"/>
      <c r="D57" s="163" t="s">
        <v>146</v>
      </c>
      <c r="E57" s="163" t="s">
        <v>147</v>
      </c>
      <c r="F57" s="163" t="s">
        <v>148</v>
      </c>
      <c r="G57" s="163" t="s">
        <v>149</v>
      </c>
      <c r="H57" s="163" t="s">
        <v>150</v>
      </c>
      <c r="I57" s="163" t="s">
        <v>151</v>
      </c>
      <c r="J57" s="163" t="s">
        <v>152</v>
      </c>
      <c r="K57" s="163" t="s">
        <v>235</v>
      </c>
      <c r="M57" s="430" t="s">
        <v>1244</v>
      </c>
    </row>
    <row r="58" spans="1:13" s="747" customFormat="1" x14ac:dyDescent="0.2">
      <c r="A58" s="3" t="s">
        <v>156</v>
      </c>
      <c r="B58" s="867"/>
      <c r="C58" s="867"/>
      <c r="D58" s="25">
        <v>16</v>
      </c>
      <c r="E58" s="25">
        <v>18</v>
      </c>
      <c r="F58" s="25">
        <v>30</v>
      </c>
      <c r="G58" s="25">
        <v>14</v>
      </c>
      <c r="H58" s="25">
        <v>3</v>
      </c>
      <c r="I58" s="25">
        <v>0</v>
      </c>
      <c r="J58" s="25">
        <v>0</v>
      </c>
      <c r="K58" s="25">
        <f>SUM(D58:J58)</f>
        <v>81</v>
      </c>
      <c r="M58" s="430" t="s">
        <v>1245</v>
      </c>
    </row>
    <row r="59" spans="1:13" s="747" customFormat="1" x14ac:dyDescent="0.2">
      <c r="B59" s="1063"/>
      <c r="C59" s="1063"/>
    </row>
    <row r="60" spans="1:13" s="747" customFormat="1" ht="12.75" customHeight="1" x14ac:dyDescent="0.2">
      <c r="A60" s="3" t="s">
        <v>156</v>
      </c>
      <c r="B60" s="867" t="s">
        <v>153</v>
      </c>
      <c r="C60" s="867"/>
      <c r="D60" s="163" t="s">
        <v>146</v>
      </c>
      <c r="E60" s="163" t="s">
        <v>147</v>
      </c>
      <c r="F60" s="163" t="s">
        <v>148</v>
      </c>
      <c r="G60" s="163" t="s">
        <v>149</v>
      </c>
      <c r="H60" s="163" t="s">
        <v>150</v>
      </c>
      <c r="I60" s="163" t="s">
        <v>151</v>
      </c>
      <c r="J60" s="163" t="s">
        <v>152</v>
      </c>
      <c r="K60" s="163" t="s">
        <v>235</v>
      </c>
    </row>
    <row r="61" spans="1:13" s="747" customFormat="1" x14ac:dyDescent="0.2">
      <c r="A61" s="3" t="s">
        <v>156</v>
      </c>
      <c r="B61" s="867"/>
      <c r="C61" s="867"/>
      <c r="D61" s="25">
        <v>0</v>
      </c>
      <c r="E61" s="25">
        <v>1</v>
      </c>
      <c r="F61" s="25">
        <v>0</v>
      </c>
      <c r="G61" s="25">
        <v>0</v>
      </c>
      <c r="H61" s="25">
        <v>0</v>
      </c>
      <c r="I61" s="25">
        <v>0</v>
      </c>
      <c r="J61" s="25">
        <v>0</v>
      </c>
      <c r="K61" s="25">
        <f>SUM(D61:J61)</f>
        <v>1</v>
      </c>
    </row>
    <row r="62" spans="1:13" s="747" customFormat="1" x14ac:dyDescent="0.2">
      <c r="A62" s="3"/>
      <c r="B62" s="749"/>
      <c r="C62" s="749"/>
      <c r="D62" s="27"/>
      <c r="E62" s="27"/>
      <c r="F62" s="27"/>
      <c r="G62" s="27"/>
      <c r="H62" s="27"/>
      <c r="I62" s="27"/>
      <c r="J62" s="27"/>
      <c r="K62" s="27"/>
    </row>
    <row r="63" spans="1:13" ht="20.25" customHeight="1" x14ac:dyDescent="0.2"/>
    <row r="64" spans="1:13" ht="12.75" customHeight="1" x14ac:dyDescent="0.2"/>
  </sheetData>
  <sheetProtection sheet="1" objects="1" scenarios="1"/>
  <mergeCells count="45">
    <mergeCell ref="B54:K54"/>
    <mergeCell ref="B56:K56"/>
    <mergeCell ref="B57:C58"/>
    <mergeCell ref="B59:C59"/>
    <mergeCell ref="B60:C61"/>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64"/>
  <sheetViews>
    <sheetView showRuler="0" zoomScaleNormal="100" workbookViewId="0">
      <selection sqref="A1:K1"/>
    </sheetView>
  </sheetViews>
  <sheetFormatPr defaultColWidth="9.140625" defaultRowHeight="12.75" customHeight="1" zeroHeight="1" x14ac:dyDescent="0.2"/>
  <cols>
    <col min="1" max="2" width="3.85546875" style="311" customWidth="1"/>
    <col min="3" max="3" width="10.7109375" style="311" customWidth="1"/>
    <col min="4" max="11" width="9" style="311" customWidth="1"/>
    <col min="12" max="12" width="9.140625" style="311" customWidth="1"/>
    <col min="13" max="16384" width="9.140625" style="311"/>
  </cols>
  <sheetData>
    <row r="1" spans="1:20" ht="34.5" thickBot="1" x14ac:dyDescent="0.25">
      <c r="A1" s="1069" t="s">
        <v>860</v>
      </c>
      <c r="B1" s="1069"/>
      <c r="C1" s="1069"/>
      <c r="D1" s="1069"/>
      <c r="E1" s="1069"/>
      <c r="F1" s="1069"/>
      <c r="G1" s="1069"/>
      <c r="H1" s="1069"/>
      <c r="I1" s="1069"/>
      <c r="J1" s="1069"/>
      <c r="K1" s="1069"/>
      <c r="L1" s="343" t="s">
        <v>819</v>
      </c>
      <c r="M1" s="344" t="s">
        <v>820</v>
      </c>
      <c r="N1" s="352" t="s">
        <v>802</v>
      </c>
      <c r="O1" s="347" t="s">
        <v>804</v>
      </c>
      <c r="Q1" s="349" t="s">
        <v>806</v>
      </c>
      <c r="R1" s="350" t="s">
        <v>807</v>
      </c>
      <c r="S1" s="351" t="s">
        <v>823</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13" customFormat="1" ht="55.5" customHeight="1" x14ac:dyDescent="0.2">
      <c r="B6" s="310"/>
      <c r="C6" s="1052" t="s">
        <v>701</v>
      </c>
      <c r="D6" s="1052"/>
      <c r="E6" s="1052"/>
      <c r="F6" s="1052"/>
      <c r="G6" s="1052"/>
      <c r="H6" s="1052"/>
      <c r="I6" s="1052"/>
      <c r="J6" s="223" t="s">
        <v>710</v>
      </c>
      <c r="K6" s="223" t="s">
        <v>711</v>
      </c>
    </row>
    <row r="7" spans="1:20" s="313" customFormat="1" ht="46.5" customHeight="1" x14ac:dyDescent="0.2">
      <c r="B7" s="310"/>
      <c r="C7" s="1052" t="s">
        <v>702</v>
      </c>
      <c r="D7" s="1052"/>
      <c r="E7" s="1052"/>
      <c r="F7" s="1052"/>
      <c r="G7" s="1052"/>
      <c r="H7" s="1052"/>
      <c r="I7" s="1052"/>
      <c r="J7" s="223" t="s">
        <v>710</v>
      </c>
      <c r="K7" s="223" t="s">
        <v>387</v>
      </c>
    </row>
    <row r="8" spans="1:20" s="313" customFormat="1" ht="24.75" customHeight="1" x14ac:dyDescent="0.2">
      <c r="B8" s="310"/>
      <c r="C8" s="1052" t="s">
        <v>703</v>
      </c>
      <c r="D8" s="1052"/>
      <c r="E8" s="1052"/>
      <c r="F8" s="1052"/>
      <c r="G8" s="1052"/>
      <c r="H8" s="1052"/>
      <c r="I8" s="1052"/>
      <c r="J8" s="223" t="s">
        <v>710</v>
      </c>
      <c r="K8" s="223" t="s">
        <v>712</v>
      </c>
    </row>
    <row r="9" spans="1:20" s="313" customFormat="1" ht="25.5" customHeight="1" x14ac:dyDescent="0.2">
      <c r="B9" s="310"/>
      <c r="C9" s="1052" t="s">
        <v>704</v>
      </c>
      <c r="D9" s="1052"/>
      <c r="E9" s="1052"/>
      <c r="F9" s="1052"/>
      <c r="G9" s="1052"/>
      <c r="H9" s="1052"/>
      <c r="I9" s="1052"/>
      <c r="J9" s="223" t="s">
        <v>710</v>
      </c>
      <c r="K9" s="223" t="s">
        <v>710</v>
      </c>
    </row>
    <row r="10" spans="1:20" s="313" customFormat="1" x14ac:dyDescent="0.2">
      <c r="B10" s="310"/>
      <c r="C10" s="1052" t="s">
        <v>705</v>
      </c>
      <c r="D10" s="1052"/>
      <c r="E10" s="1052"/>
      <c r="F10" s="1052"/>
      <c r="G10" s="1052"/>
      <c r="H10" s="1052"/>
      <c r="I10" s="1052"/>
      <c r="J10" s="223" t="s">
        <v>712</v>
      </c>
      <c r="K10" s="223" t="s">
        <v>710</v>
      </c>
    </row>
    <row r="11" spans="1:20" s="313" customFormat="1" x14ac:dyDescent="0.2">
      <c r="B11" s="310"/>
      <c r="C11" s="1052" t="s">
        <v>706</v>
      </c>
      <c r="D11" s="1052"/>
      <c r="E11" s="1052"/>
      <c r="F11" s="1052"/>
      <c r="G11" s="1052"/>
      <c r="H11" s="1052"/>
      <c r="I11" s="1052"/>
      <c r="J11" s="223" t="s">
        <v>710</v>
      </c>
      <c r="K11" s="223" t="s">
        <v>710</v>
      </c>
    </row>
    <row r="12" spans="1:20" s="313" customFormat="1" x14ac:dyDescent="0.2">
      <c r="B12" s="310"/>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1" ht="64.5" customHeight="1" x14ac:dyDescent="0.2">
      <c r="B17" s="1055" t="s">
        <v>114</v>
      </c>
      <c r="C17" s="1056"/>
      <c r="D17" s="1056"/>
      <c r="E17" s="1056"/>
      <c r="F17" s="1056"/>
      <c r="G17" s="1056"/>
      <c r="H17" s="1056"/>
      <c r="I17" s="1056"/>
      <c r="J17" s="1056"/>
      <c r="K17" s="1056"/>
    </row>
    <row r="18" spans="1:11" ht="12.75" customHeight="1" x14ac:dyDescent="0.2">
      <c r="B18" s="1057" t="s">
        <v>617</v>
      </c>
      <c r="C18" s="1058"/>
      <c r="D18" s="1058"/>
      <c r="E18" s="1058"/>
      <c r="F18" s="1058"/>
      <c r="G18" s="1058"/>
      <c r="H18" s="1058"/>
      <c r="I18" s="1058"/>
      <c r="J18" s="1058"/>
      <c r="K18" s="1058"/>
    </row>
    <row r="19" spans="1:11" ht="12.75" customHeight="1" x14ac:dyDescent="0.2">
      <c r="B19" s="1058"/>
      <c r="C19" s="1058"/>
      <c r="D19" s="1058"/>
      <c r="E19" s="1058"/>
      <c r="F19" s="1058"/>
      <c r="G19" s="1058"/>
      <c r="H19" s="1058"/>
      <c r="I19" s="1058"/>
      <c r="J19" s="1058"/>
      <c r="K19" s="1058"/>
    </row>
    <row r="20" spans="1:11" x14ac:dyDescent="0.2">
      <c r="C20" s="303"/>
      <c r="D20" s="303"/>
      <c r="E20" s="303"/>
      <c r="F20" s="303"/>
      <c r="G20" s="303"/>
      <c r="H20" s="303"/>
      <c r="I20" s="303"/>
      <c r="J20" s="303"/>
      <c r="K20" s="303"/>
    </row>
    <row r="21" spans="1:11" x14ac:dyDescent="0.2">
      <c r="A21" s="3" t="s">
        <v>154</v>
      </c>
      <c r="B21" s="1017"/>
      <c r="C21" s="1018"/>
      <c r="D21" s="1018"/>
      <c r="E21" s="1018"/>
      <c r="F21" s="1018"/>
      <c r="G21" s="1018"/>
      <c r="H21" s="1019"/>
      <c r="I21" s="160" t="s">
        <v>127</v>
      </c>
      <c r="J21" s="160" t="s">
        <v>128</v>
      </c>
      <c r="K21" s="160" t="s">
        <v>235</v>
      </c>
    </row>
    <row r="22" spans="1:11" ht="12.75" customHeight="1" x14ac:dyDescent="0.2">
      <c r="A22" s="3" t="s">
        <v>154</v>
      </c>
      <c r="B22" s="161" t="s">
        <v>129</v>
      </c>
      <c r="C22" s="907" t="s">
        <v>130</v>
      </c>
      <c r="D22" s="907"/>
      <c r="E22" s="907"/>
      <c r="F22" s="907"/>
      <c r="G22" s="907"/>
      <c r="H22" s="908"/>
      <c r="I22" s="95">
        <v>7</v>
      </c>
      <c r="J22" s="95">
        <v>47</v>
      </c>
      <c r="K22" s="95">
        <f>SUM(I22:J22)</f>
        <v>54</v>
      </c>
    </row>
    <row r="23" spans="1:11" ht="12.75" customHeight="1" x14ac:dyDescent="0.2">
      <c r="A23" s="3" t="s">
        <v>154</v>
      </c>
      <c r="B23" s="161" t="s">
        <v>131</v>
      </c>
      <c r="C23" s="907" t="s">
        <v>132</v>
      </c>
      <c r="D23" s="907"/>
      <c r="E23" s="907"/>
      <c r="F23" s="907"/>
      <c r="G23" s="907"/>
      <c r="H23" s="908"/>
      <c r="I23" s="95">
        <v>0</v>
      </c>
      <c r="J23" s="95">
        <v>8</v>
      </c>
      <c r="K23" s="95">
        <f t="shared" ref="K23:K31" si="0">SUM(I23:J23)</f>
        <v>8</v>
      </c>
    </row>
    <row r="24" spans="1:11" ht="12.75" customHeight="1" x14ac:dyDescent="0.2">
      <c r="A24" s="3" t="s">
        <v>154</v>
      </c>
      <c r="B24" s="161" t="s">
        <v>133</v>
      </c>
      <c r="C24" s="907" t="s">
        <v>134</v>
      </c>
      <c r="D24" s="907"/>
      <c r="E24" s="907"/>
      <c r="F24" s="907"/>
      <c r="G24" s="907"/>
      <c r="H24" s="908"/>
      <c r="I24" s="95">
        <v>7</v>
      </c>
      <c r="J24" s="95">
        <v>21</v>
      </c>
      <c r="K24" s="95">
        <f t="shared" si="0"/>
        <v>28</v>
      </c>
    </row>
    <row r="25" spans="1:11" ht="12.75" customHeight="1" x14ac:dyDescent="0.2">
      <c r="A25" s="3" t="s">
        <v>154</v>
      </c>
      <c r="B25" s="161" t="s">
        <v>135</v>
      </c>
      <c r="C25" s="907" t="s">
        <v>136</v>
      </c>
      <c r="D25" s="907"/>
      <c r="E25" s="907"/>
      <c r="F25" s="907"/>
      <c r="G25" s="907"/>
      <c r="H25" s="908"/>
      <c r="I25" s="95">
        <v>0</v>
      </c>
      <c r="J25" s="95">
        <v>26</v>
      </c>
      <c r="K25" s="95">
        <f t="shared" si="0"/>
        <v>26</v>
      </c>
    </row>
    <row r="26" spans="1:11" ht="14.25" customHeight="1" x14ac:dyDescent="0.2">
      <c r="A26" s="3" t="s">
        <v>154</v>
      </c>
      <c r="B26" s="161" t="s">
        <v>137</v>
      </c>
      <c r="C26" s="842" t="s">
        <v>1199</v>
      </c>
      <c r="D26" s="907"/>
      <c r="E26" s="907"/>
      <c r="F26" s="907"/>
      <c r="G26" s="907"/>
      <c r="H26" s="908"/>
      <c r="I26" s="95">
        <v>0</v>
      </c>
      <c r="J26" s="95">
        <v>0</v>
      </c>
      <c r="K26" s="95">
        <f t="shared" si="0"/>
        <v>0</v>
      </c>
    </row>
    <row r="27" spans="1:11" ht="25.5" customHeight="1" x14ac:dyDescent="0.2">
      <c r="A27" s="3" t="s">
        <v>154</v>
      </c>
      <c r="B27" s="162" t="s">
        <v>138</v>
      </c>
      <c r="C27" s="1028" t="s">
        <v>115</v>
      </c>
      <c r="D27" s="1028"/>
      <c r="E27" s="1028"/>
      <c r="F27" s="1028"/>
      <c r="G27" s="1028"/>
      <c r="H27" s="1013"/>
      <c r="I27" s="95">
        <v>2</v>
      </c>
      <c r="J27" s="95">
        <v>21</v>
      </c>
      <c r="K27" s="95">
        <f t="shared" si="0"/>
        <v>23</v>
      </c>
    </row>
    <row r="28" spans="1:11" ht="26.25" customHeight="1" x14ac:dyDescent="0.2">
      <c r="A28" s="3" t="s">
        <v>154</v>
      </c>
      <c r="B28" s="162" t="s">
        <v>139</v>
      </c>
      <c r="C28" s="907" t="s">
        <v>140</v>
      </c>
      <c r="D28" s="907"/>
      <c r="E28" s="907"/>
      <c r="F28" s="907"/>
      <c r="G28" s="907"/>
      <c r="H28" s="908"/>
      <c r="I28" s="95">
        <v>5</v>
      </c>
      <c r="J28" s="95">
        <v>25</v>
      </c>
      <c r="K28" s="95">
        <f t="shared" si="0"/>
        <v>30</v>
      </c>
    </row>
    <row r="29" spans="1:11" ht="12.75" customHeight="1" x14ac:dyDescent="0.2">
      <c r="A29" s="3" t="s">
        <v>154</v>
      </c>
      <c r="B29" s="161" t="s">
        <v>141</v>
      </c>
      <c r="C29" s="907" t="s">
        <v>142</v>
      </c>
      <c r="D29" s="907"/>
      <c r="E29" s="907"/>
      <c r="F29" s="907"/>
      <c r="G29" s="907"/>
      <c r="H29" s="908"/>
      <c r="I29" s="95">
        <v>0</v>
      </c>
      <c r="J29" s="95">
        <v>1</v>
      </c>
      <c r="K29" s="95">
        <f t="shared" si="0"/>
        <v>1</v>
      </c>
    </row>
    <row r="30" spans="1:11" ht="25.5" customHeight="1" x14ac:dyDescent="0.2">
      <c r="A30" s="3" t="s">
        <v>154</v>
      </c>
      <c r="B30" s="161" t="s">
        <v>143</v>
      </c>
      <c r="C30" s="907" t="s">
        <v>336</v>
      </c>
      <c r="D30" s="907"/>
      <c r="E30" s="907"/>
      <c r="F30" s="907"/>
      <c r="G30" s="907"/>
      <c r="H30" s="908"/>
      <c r="I30" s="95">
        <v>0</v>
      </c>
      <c r="J30" s="95">
        <v>0</v>
      </c>
      <c r="K30" s="95">
        <v>0</v>
      </c>
    </row>
    <row r="31" spans="1:11" ht="25.5" customHeight="1" x14ac:dyDescent="0.2">
      <c r="A31" s="3" t="s">
        <v>154</v>
      </c>
      <c r="B31" s="208" t="s">
        <v>173</v>
      </c>
      <c r="C31" s="934" t="s">
        <v>715</v>
      </c>
      <c r="D31" s="934"/>
      <c r="E31" s="934"/>
      <c r="F31" s="934"/>
      <c r="G31" s="934"/>
      <c r="H31" s="934"/>
      <c r="I31" s="95">
        <v>0</v>
      </c>
      <c r="J31" s="95">
        <v>0</v>
      </c>
      <c r="K31" s="95">
        <f t="shared" si="0"/>
        <v>0</v>
      </c>
    </row>
    <row r="32" spans="1:11" x14ac:dyDescent="0.2"/>
    <row r="33" spans="1:15" x14ac:dyDescent="0.2">
      <c r="A33" s="370" t="s">
        <v>155</v>
      </c>
      <c r="B33" s="1061" t="s">
        <v>157</v>
      </c>
      <c r="C33" s="936"/>
      <c r="D33" s="936"/>
      <c r="E33" s="936"/>
      <c r="F33" s="936"/>
      <c r="G33" s="936"/>
      <c r="H33" s="936"/>
      <c r="I33" s="936"/>
      <c r="J33" s="936"/>
      <c r="K33" s="936"/>
    </row>
    <row r="34" spans="1:15" ht="64.5" customHeight="1" x14ac:dyDescent="0.2">
      <c r="A34" s="371"/>
      <c r="B34" s="870" t="s">
        <v>1195</v>
      </c>
      <c r="C34" s="838"/>
      <c r="D34" s="838"/>
      <c r="E34" s="838"/>
      <c r="F34" s="838"/>
      <c r="G34" s="838"/>
      <c r="H34" s="838"/>
      <c r="I34" s="838"/>
      <c r="J34" s="838"/>
      <c r="K34" s="838"/>
    </row>
    <row r="35" spans="1:15" x14ac:dyDescent="0.2">
      <c r="A35" s="371"/>
      <c r="B35" s="282"/>
      <c r="C35" s="282"/>
      <c r="D35" s="282"/>
      <c r="E35" s="282"/>
      <c r="F35" s="282"/>
      <c r="G35" s="282"/>
      <c r="H35" s="282"/>
      <c r="I35" s="282"/>
      <c r="J35" s="282"/>
      <c r="K35" s="282"/>
    </row>
    <row r="36" spans="1:15" s="196" customFormat="1" x14ac:dyDescent="0.2">
      <c r="A36" s="372" t="s">
        <v>155</v>
      </c>
      <c r="B36" s="1059" t="s">
        <v>1196</v>
      </c>
      <c r="C36" s="1060"/>
      <c r="D36" s="1060"/>
      <c r="E36" s="1060"/>
      <c r="F36" s="1060"/>
      <c r="G36" s="209">
        <f>J36/J37</f>
        <v>5.8823529411764701</v>
      </c>
      <c r="H36" s="210" t="s">
        <v>174</v>
      </c>
      <c r="I36" s="225" t="s">
        <v>716</v>
      </c>
      <c r="J36" s="226">
        <f>'B CAPS'!G12+('B CAPS'!H12/3)</f>
        <v>133.33333333333331</v>
      </c>
      <c r="K36" s="225" t="s">
        <v>717</v>
      </c>
    </row>
    <row r="37" spans="1:15" s="196" customFormat="1" x14ac:dyDescent="0.2">
      <c r="I37" s="227" t="s">
        <v>718</v>
      </c>
      <c r="J37" s="226">
        <f>I22+(J22/3)</f>
        <v>22.666666666666664</v>
      </c>
      <c r="K37" s="225" t="s">
        <v>175</v>
      </c>
    </row>
    <row r="38" spans="1:15" ht="16.5" customHeight="1" x14ac:dyDescent="0.2">
      <c r="A38" s="3" t="s">
        <v>156</v>
      </c>
      <c r="B38" s="1061" t="s">
        <v>144</v>
      </c>
      <c r="C38" s="936"/>
      <c r="D38" s="936"/>
      <c r="E38" s="936"/>
      <c r="F38" s="936"/>
      <c r="G38" s="936"/>
      <c r="H38" s="936"/>
      <c r="I38" s="936"/>
      <c r="J38" s="936"/>
      <c r="K38" s="936"/>
    </row>
    <row r="39" spans="1:15" ht="27" customHeight="1" x14ac:dyDescent="0.2">
      <c r="A39" s="3"/>
      <c r="B39" s="870" t="s">
        <v>1197</v>
      </c>
      <c r="C39" s="838"/>
      <c r="D39" s="838"/>
      <c r="E39" s="838"/>
      <c r="F39" s="838"/>
      <c r="G39" s="838"/>
      <c r="H39" s="838"/>
      <c r="I39" s="838"/>
      <c r="J39" s="838"/>
      <c r="K39" s="838"/>
    </row>
    <row r="40" spans="1:15" ht="115.5" customHeight="1" x14ac:dyDescent="0.2">
      <c r="A40" s="3"/>
      <c r="B40" s="1064" t="s">
        <v>645</v>
      </c>
      <c r="C40" s="838"/>
      <c r="D40" s="838"/>
      <c r="E40" s="838"/>
      <c r="F40" s="838"/>
      <c r="G40" s="838"/>
      <c r="H40" s="838"/>
      <c r="I40" s="838"/>
      <c r="J40" s="838"/>
      <c r="K40" s="838"/>
    </row>
    <row r="41" spans="1:15" ht="93" customHeight="1" x14ac:dyDescent="0.2">
      <c r="A41" s="3"/>
      <c r="B41" s="1064" t="s">
        <v>646</v>
      </c>
      <c r="C41" s="937"/>
      <c r="D41" s="937"/>
      <c r="E41" s="937"/>
      <c r="F41" s="937"/>
      <c r="G41" s="937"/>
      <c r="H41" s="937"/>
      <c r="I41" s="937"/>
      <c r="J41" s="937"/>
      <c r="K41" s="937"/>
    </row>
    <row r="42" spans="1:15" ht="68.25" customHeight="1" x14ac:dyDescent="0.2">
      <c r="A42" s="3"/>
      <c r="B42" s="870" t="s">
        <v>1198</v>
      </c>
      <c r="C42" s="838"/>
      <c r="D42" s="838"/>
      <c r="E42" s="838"/>
      <c r="F42" s="838"/>
      <c r="G42" s="838"/>
      <c r="H42" s="838"/>
      <c r="I42" s="838"/>
      <c r="J42" s="838"/>
      <c r="K42" s="838"/>
    </row>
    <row r="43" spans="1:15" x14ac:dyDescent="0.2">
      <c r="A43" s="3"/>
      <c r="B43" s="164"/>
      <c r="C43" s="164"/>
      <c r="D43" s="164"/>
      <c r="E43" s="164"/>
      <c r="F43" s="164"/>
      <c r="G43" s="164"/>
      <c r="H43" s="164"/>
      <c r="I43" s="164"/>
      <c r="J43" s="164"/>
      <c r="K43" s="164"/>
    </row>
    <row r="44" spans="1:15" x14ac:dyDescent="0.2">
      <c r="A44" s="3" t="s">
        <v>156</v>
      </c>
      <c r="B44" s="1065" t="s">
        <v>360</v>
      </c>
      <c r="C44" s="880"/>
      <c r="D44" s="880"/>
      <c r="E44" s="880"/>
      <c r="F44" s="880"/>
      <c r="G44" s="880"/>
      <c r="H44" s="880"/>
      <c r="I44" s="880"/>
      <c r="J44" s="880"/>
      <c r="K44" s="880"/>
    </row>
    <row r="45" spans="1:15" x14ac:dyDescent="0.2"/>
    <row r="46" spans="1:15" x14ac:dyDescent="0.2">
      <c r="A46" s="3" t="s">
        <v>156</v>
      </c>
      <c r="B46" s="1095" t="s">
        <v>361</v>
      </c>
      <c r="C46" s="1095"/>
      <c r="D46" s="1095"/>
      <c r="E46" s="1095"/>
      <c r="F46" s="1095"/>
      <c r="G46" s="1095"/>
      <c r="H46" s="1095"/>
      <c r="I46" s="1095"/>
      <c r="J46" s="1095"/>
      <c r="K46" s="1095"/>
      <c r="L46" s="480"/>
      <c r="M46" s="480"/>
      <c r="N46" s="480"/>
      <c r="O46" s="480"/>
    </row>
    <row r="47" spans="1:15" ht="12.75" customHeight="1" x14ac:dyDescent="0.2">
      <c r="A47" s="3" t="s">
        <v>156</v>
      </c>
      <c r="B47" s="1096" t="s">
        <v>145</v>
      </c>
      <c r="C47" s="1096"/>
      <c r="D47" s="811" t="s">
        <v>146</v>
      </c>
      <c r="E47" s="811" t="s">
        <v>147</v>
      </c>
      <c r="F47" s="811" t="s">
        <v>148</v>
      </c>
      <c r="G47" s="811" t="s">
        <v>149</v>
      </c>
      <c r="H47" s="811" t="s">
        <v>150</v>
      </c>
      <c r="I47" s="811" t="s">
        <v>151</v>
      </c>
      <c r="J47" s="811" t="s">
        <v>152</v>
      </c>
      <c r="K47" s="811" t="s">
        <v>235</v>
      </c>
      <c r="L47" s="480"/>
      <c r="M47" s="812" t="s">
        <v>949</v>
      </c>
      <c r="N47" s="480"/>
      <c r="O47" s="480">
        <v>24</v>
      </c>
    </row>
    <row r="48" spans="1:15" x14ac:dyDescent="0.2">
      <c r="A48" s="3" t="s">
        <v>156</v>
      </c>
      <c r="B48" s="1096"/>
      <c r="C48" s="1096"/>
      <c r="D48" s="813">
        <v>0</v>
      </c>
      <c r="E48" s="813">
        <v>0</v>
      </c>
      <c r="F48" s="813">
        <v>2</v>
      </c>
      <c r="G48" s="813">
        <v>0</v>
      </c>
      <c r="H48" s="813">
        <v>0</v>
      </c>
      <c r="I48" s="813">
        <v>0</v>
      </c>
      <c r="J48" s="813">
        <v>0</v>
      </c>
      <c r="K48" s="813">
        <f>SUM(D48:J48)</f>
        <v>2</v>
      </c>
      <c r="L48" s="480"/>
      <c r="M48" s="480" t="s">
        <v>982</v>
      </c>
      <c r="N48" s="480"/>
      <c r="O48" s="480">
        <v>24</v>
      </c>
    </row>
    <row r="49" spans="1:15" x14ac:dyDescent="0.2">
      <c r="B49" s="1097"/>
      <c r="C49" s="1097"/>
      <c r="D49" s="480"/>
      <c r="E49" s="480"/>
      <c r="F49" s="480"/>
      <c r="G49" s="480"/>
      <c r="H49" s="480"/>
      <c r="I49" s="480"/>
      <c r="J49" s="480"/>
      <c r="K49" s="480"/>
      <c r="L49" s="480"/>
      <c r="M49" s="480"/>
      <c r="N49" s="480"/>
      <c r="O49" s="480"/>
    </row>
    <row r="50" spans="1:15" ht="12.75" customHeight="1" x14ac:dyDescent="0.2">
      <c r="A50" s="3" t="s">
        <v>156</v>
      </c>
      <c r="B50" s="1096" t="s">
        <v>153</v>
      </c>
      <c r="C50" s="1096"/>
      <c r="D50" s="811" t="s">
        <v>146</v>
      </c>
      <c r="E50" s="811" t="s">
        <v>147</v>
      </c>
      <c r="F50" s="811" t="s">
        <v>148</v>
      </c>
      <c r="G50" s="811" t="s">
        <v>149</v>
      </c>
      <c r="H50" s="811" t="s">
        <v>150</v>
      </c>
      <c r="I50" s="811" t="s">
        <v>151</v>
      </c>
      <c r="J50" s="811" t="s">
        <v>152</v>
      </c>
      <c r="K50" s="811" t="s">
        <v>235</v>
      </c>
      <c r="L50" s="480"/>
      <c r="M50" s="480" t="s">
        <v>1246</v>
      </c>
      <c r="N50" s="480"/>
      <c r="O50" s="480"/>
    </row>
    <row r="51" spans="1:15" x14ac:dyDescent="0.2">
      <c r="A51" s="3" t="s">
        <v>156</v>
      </c>
      <c r="B51" s="1096"/>
      <c r="C51" s="1096"/>
      <c r="D51" s="816">
        <v>0</v>
      </c>
      <c r="E51" s="816">
        <v>0</v>
      </c>
      <c r="F51" s="816">
        <v>0</v>
      </c>
      <c r="G51" s="816">
        <v>0</v>
      </c>
      <c r="H51" s="816">
        <v>0</v>
      </c>
      <c r="I51" s="816">
        <v>0</v>
      </c>
      <c r="J51" s="816">
        <v>0</v>
      </c>
      <c r="K51" s="813">
        <f>SUM(D51:J51)</f>
        <v>0</v>
      </c>
      <c r="L51" s="480"/>
      <c r="M51" s="480"/>
      <c r="N51" s="480"/>
      <c r="O51" s="480"/>
    </row>
    <row r="52" spans="1:15" s="747" customFormat="1" x14ac:dyDescent="0.2">
      <c r="A52" s="3"/>
      <c r="B52" s="814"/>
      <c r="C52" s="814"/>
      <c r="D52" s="817"/>
      <c r="E52" s="817"/>
      <c r="F52" s="817"/>
      <c r="G52" s="817"/>
      <c r="H52" s="817"/>
      <c r="I52" s="817"/>
      <c r="J52" s="817"/>
      <c r="K52" s="815"/>
      <c r="L52" s="480"/>
      <c r="M52" s="480"/>
      <c r="N52" s="480"/>
      <c r="O52" s="480"/>
    </row>
    <row r="53" spans="1:15" s="747" customFormat="1" x14ac:dyDescent="0.2">
      <c r="A53" s="3"/>
      <c r="B53" s="814"/>
      <c r="C53" s="814"/>
      <c r="D53" s="817"/>
      <c r="E53" s="817"/>
      <c r="F53" s="817"/>
      <c r="G53" s="817"/>
      <c r="H53" s="817"/>
      <c r="I53" s="817"/>
      <c r="J53" s="817"/>
      <c r="K53" s="815"/>
      <c r="L53" s="480"/>
      <c r="M53" s="480"/>
      <c r="N53" s="480"/>
      <c r="O53" s="480"/>
    </row>
    <row r="54" spans="1:15" s="747" customFormat="1" x14ac:dyDescent="0.2">
      <c r="A54" s="3" t="s">
        <v>156</v>
      </c>
      <c r="B54" s="1098" t="s">
        <v>1003</v>
      </c>
      <c r="C54" s="1099"/>
      <c r="D54" s="1099"/>
      <c r="E54" s="1099"/>
      <c r="F54" s="1099"/>
      <c r="G54" s="1099"/>
      <c r="H54" s="1099"/>
      <c r="I54" s="1099"/>
      <c r="J54" s="1099"/>
      <c r="K54" s="1099"/>
      <c r="L54" s="480"/>
      <c r="M54" s="480"/>
      <c r="N54" s="480"/>
      <c r="O54" s="480"/>
    </row>
    <row r="55" spans="1:15" s="747" customFormat="1" x14ac:dyDescent="0.2">
      <c r="B55" s="480"/>
      <c r="C55" s="480"/>
      <c r="D55" s="480"/>
      <c r="E55" s="480"/>
      <c r="F55" s="480"/>
      <c r="G55" s="480"/>
      <c r="H55" s="480"/>
      <c r="I55" s="480"/>
      <c r="J55" s="480"/>
      <c r="K55" s="480"/>
      <c r="L55" s="480"/>
      <c r="M55" s="480"/>
      <c r="N55" s="480"/>
      <c r="O55" s="480"/>
    </row>
    <row r="56" spans="1:15" s="747" customFormat="1" x14ac:dyDescent="0.2">
      <c r="A56" s="3" t="s">
        <v>156</v>
      </c>
      <c r="B56" s="1095" t="s">
        <v>361</v>
      </c>
      <c r="C56" s="1095"/>
      <c r="D56" s="1095"/>
      <c r="E56" s="1095"/>
      <c r="F56" s="1095"/>
      <c r="G56" s="1095"/>
      <c r="H56" s="1095"/>
      <c r="I56" s="1095"/>
      <c r="J56" s="1095"/>
      <c r="K56" s="1095"/>
      <c r="L56" s="480"/>
      <c r="M56" s="480"/>
      <c r="N56" s="480"/>
      <c r="O56" s="480"/>
    </row>
    <row r="57" spans="1:15" s="747" customFormat="1" ht="12.75" customHeight="1" x14ac:dyDescent="0.2">
      <c r="A57" s="3" t="s">
        <v>156</v>
      </c>
      <c r="B57" s="1096" t="s">
        <v>145</v>
      </c>
      <c r="C57" s="1096"/>
      <c r="D57" s="811" t="s">
        <v>146</v>
      </c>
      <c r="E57" s="811" t="s">
        <v>147</v>
      </c>
      <c r="F57" s="811" t="s">
        <v>148</v>
      </c>
      <c r="G57" s="811" t="s">
        <v>149</v>
      </c>
      <c r="H57" s="811" t="s">
        <v>150</v>
      </c>
      <c r="I57" s="811" t="s">
        <v>151</v>
      </c>
      <c r="J57" s="811" t="s">
        <v>152</v>
      </c>
      <c r="K57" s="811" t="s">
        <v>235</v>
      </c>
      <c r="L57" s="480"/>
      <c r="M57" s="812" t="s">
        <v>1247</v>
      </c>
      <c r="N57" s="480"/>
      <c r="O57" s="480"/>
    </row>
    <row r="58" spans="1:15" s="747" customFormat="1" x14ac:dyDescent="0.2">
      <c r="A58" s="3" t="s">
        <v>156</v>
      </c>
      <c r="B58" s="1096"/>
      <c r="C58" s="1096"/>
      <c r="D58" s="813">
        <v>60</v>
      </c>
      <c r="E58" s="813">
        <v>15</v>
      </c>
      <c r="F58" s="813"/>
      <c r="G58" s="813">
        <v>4</v>
      </c>
      <c r="H58" s="813"/>
      <c r="I58" s="813"/>
      <c r="J58" s="813"/>
      <c r="K58" s="813">
        <f>SUM(D58:J58)</f>
        <v>79</v>
      </c>
      <c r="L58" s="480"/>
      <c r="M58" s="480" t="s">
        <v>1248</v>
      </c>
      <c r="N58" s="480"/>
      <c r="O58" s="480"/>
    </row>
    <row r="59" spans="1:15" s="747" customFormat="1" x14ac:dyDescent="0.2">
      <c r="B59" s="1097"/>
      <c r="C59" s="1097"/>
      <c r="D59" s="480"/>
      <c r="E59" s="480"/>
      <c r="F59" s="480"/>
      <c r="G59" s="480"/>
      <c r="H59" s="480"/>
      <c r="I59" s="480"/>
      <c r="J59" s="480"/>
      <c r="K59" s="480"/>
      <c r="L59" s="480"/>
      <c r="M59" s="480"/>
      <c r="N59" s="480"/>
      <c r="O59" s="480"/>
    </row>
    <row r="60" spans="1:15" s="747" customFormat="1" ht="12.75" customHeight="1" x14ac:dyDescent="0.2">
      <c r="A60" s="3" t="s">
        <v>156</v>
      </c>
      <c r="B60" s="1096" t="s">
        <v>153</v>
      </c>
      <c r="C60" s="1096"/>
      <c r="D60" s="811" t="s">
        <v>146</v>
      </c>
      <c r="E60" s="811" t="s">
        <v>147</v>
      </c>
      <c r="F60" s="811" t="s">
        <v>148</v>
      </c>
      <c r="G60" s="811" t="s">
        <v>149</v>
      </c>
      <c r="H60" s="811" t="s">
        <v>150</v>
      </c>
      <c r="I60" s="811" t="s">
        <v>151</v>
      </c>
      <c r="J60" s="811" t="s">
        <v>152</v>
      </c>
      <c r="K60" s="811" t="s">
        <v>235</v>
      </c>
      <c r="L60" s="480"/>
      <c r="M60" s="480"/>
      <c r="N60" s="480"/>
      <c r="O60" s="480"/>
    </row>
    <row r="61" spans="1:15" s="747" customFormat="1" x14ac:dyDescent="0.2">
      <c r="A61" s="3" t="s">
        <v>156</v>
      </c>
      <c r="B61" s="1096"/>
      <c r="C61" s="1096"/>
      <c r="D61" s="816"/>
      <c r="E61" s="816"/>
      <c r="F61" s="816"/>
      <c r="G61" s="816"/>
      <c r="H61" s="816"/>
      <c r="I61" s="816"/>
      <c r="J61" s="816"/>
      <c r="K61" s="813">
        <f>SUM(D61:J61)</f>
        <v>0</v>
      </c>
      <c r="L61" s="480"/>
      <c r="M61" s="480"/>
      <c r="N61" s="480"/>
      <c r="O61" s="480"/>
    </row>
    <row r="62" spans="1:15" s="747" customFormat="1" x14ac:dyDescent="0.2">
      <c r="A62" s="3"/>
      <c r="B62" s="749"/>
      <c r="C62" s="749"/>
      <c r="D62" s="752"/>
      <c r="E62" s="752"/>
      <c r="F62" s="752"/>
      <c r="G62" s="752"/>
      <c r="H62" s="752"/>
      <c r="I62" s="752"/>
      <c r="J62" s="752"/>
      <c r="K62" s="27"/>
    </row>
    <row r="63" spans="1:15" x14ac:dyDescent="0.2"/>
    <row r="64" spans="1:15" ht="12.75" customHeight="1" x14ac:dyDescent="0.2"/>
  </sheetData>
  <sheetProtection sheet="1" objects="1" scenarios="1"/>
  <mergeCells count="45">
    <mergeCell ref="B54:K54"/>
    <mergeCell ref="B56:K56"/>
    <mergeCell ref="B57:C58"/>
    <mergeCell ref="B59:C59"/>
    <mergeCell ref="B60:C61"/>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T61"/>
  <sheetViews>
    <sheetView showRuler="0" zoomScaleNormal="100" workbookViewId="0">
      <selection sqref="A1:K1"/>
    </sheetView>
  </sheetViews>
  <sheetFormatPr defaultColWidth="9.140625" defaultRowHeight="12.75" customHeight="1" zeroHeight="1" x14ac:dyDescent="0.2"/>
  <cols>
    <col min="1" max="2" width="3.85546875" style="311" customWidth="1"/>
    <col min="3" max="3" width="10.7109375" style="311" customWidth="1"/>
    <col min="4" max="11" width="9" style="311" customWidth="1"/>
    <col min="12" max="12" width="9.140625" style="311" customWidth="1"/>
    <col min="13" max="16384" width="9.140625" style="311"/>
  </cols>
  <sheetData>
    <row r="1" spans="1:20" ht="34.5" thickBot="1" x14ac:dyDescent="0.25">
      <c r="A1" s="1070" t="s">
        <v>859</v>
      </c>
      <c r="B1" s="1070"/>
      <c r="C1" s="1070"/>
      <c r="D1" s="1070"/>
      <c r="E1" s="1070"/>
      <c r="F1" s="1070"/>
      <c r="G1" s="1070"/>
      <c r="H1" s="1070"/>
      <c r="I1" s="1070"/>
      <c r="J1" s="1070"/>
      <c r="K1" s="1070"/>
      <c r="L1" s="343" t="s">
        <v>819</v>
      </c>
      <c r="M1" s="344" t="s">
        <v>820</v>
      </c>
      <c r="N1" s="352" t="s">
        <v>802</v>
      </c>
      <c r="O1" s="347" t="s">
        <v>804</v>
      </c>
      <c r="P1" s="348" t="s">
        <v>805</v>
      </c>
      <c r="R1" s="350" t="s">
        <v>807</v>
      </c>
      <c r="S1" s="351" t="s">
        <v>823</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13" customFormat="1" ht="55.5" customHeight="1" x14ac:dyDescent="0.2">
      <c r="B6" s="310"/>
      <c r="C6" s="1052" t="s">
        <v>701</v>
      </c>
      <c r="D6" s="1052"/>
      <c r="E6" s="1052"/>
      <c r="F6" s="1052"/>
      <c r="G6" s="1052"/>
      <c r="H6" s="1052"/>
      <c r="I6" s="1052"/>
      <c r="J6" s="223" t="s">
        <v>710</v>
      </c>
      <c r="K6" s="223" t="s">
        <v>711</v>
      </c>
    </row>
    <row r="7" spans="1:20" s="313" customFormat="1" ht="46.5" customHeight="1" x14ac:dyDescent="0.2">
      <c r="B7" s="310"/>
      <c r="C7" s="1052" t="s">
        <v>702</v>
      </c>
      <c r="D7" s="1052"/>
      <c r="E7" s="1052"/>
      <c r="F7" s="1052"/>
      <c r="G7" s="1052"/>
      <c r="H7" s="1052"/>
      <c r="I7" s="1052"/>
      <c r="J7" s="223" t="s">
        <v>710</v>
      </c>
      <c r="K7" s="223" t="s">
        <v>387</v>
      </c>
    </row>
    <row r="8" spans="1:20" s="313" customFormat="1" ht="24.75" customHeight="1" x14ac:dyDescent="0.2">
      <c r="B8" s="310"/>
      <c r="C8" s="1052" t="s">
        <v>703</v>
      </c>
      <c r="D8" s="1052"/>
      <c r="E8" s="1052"/>
      <c r="F8" s="1052"/>
      <c r="G8" s="1052"/>
      <c r="H8" s="1052"/>
      <c r="I8" s="1052"/>
      <c r="J8" s="223" t="s">
        <v>710</v>
      </c>
      <c r="K8" s="223" t="s">
        <v>712</v>
      </c>
    </row>
    <row r="9" spans="1:20" s="313" customFormat="1" ht="25.5" customHeight="1" x14ac:dyDescent="0.2">
      <c r="B9" s="310"/>
      <c r="C9" s="1052" t="s">
        <v>704</v>
      </c>
      <c r="D9" s="1052"/>
      <c r="E9" s="1052"/>
      <c r="F9" s="1052"/>
      <c r="G9" s="1052"/>
      <c r="H9" s="1052"/>
      <c r="I9" s="1052"/>
      <c r="J9" s="223" t="s">
        <v>710</v>
      </c>
      <c r="K9" s="223" t="s">
        <v>710</v>
      </c>
    </row>
    <row r="10" spans="1:20" s="313" customFormat="1" x14ac:dyDescent="0.2">
      <c r="B10" s="310"/>
      <c r="C10" s="1052" t="s">
        <v>705</v>
      </c>
      <c r="D10" s="1052"/>
      <c r="E10" s="1052"/>
      <c r="F10" s="1052"/>
      <c r="G10" s="1052"/>
      <c r="H10" s="1052"/>
      <c r="I10" s="1052"/>
      <c r="J10" s="223" t="s">
        <v>712</v>
      </c>
      <c r="K10" s="223" t="s">
        <v>710</v>
      </c>
    </row>
    <row r="11" spans="1:20" s="313" customFormat="1" x14ac:dyDescent="0.2">
      <c r="B11" s="310"/>
      <c r="C11" s="1052" t="s">
        <v>706</v>
      </c>
      <c r="D11" s="1052"/>
      <c r="E11" s="1052"/>
      <c r="F11" s="1052"/>
      <c r="G11" s="1052"/>
      <c r="H11" s="1052"/>
      <c r="I11" s="1052"/>
      <c r="J11" s="223" t="s">
        <v>710</v>
      </c>
      <c r="K11" s="223" t="s">
        <v>710</v>
      </c>
    </row>
    <row r="12" spans="1:20" s="313" customFormat="1" x14ac:dyDescent="0.2">
      <c r="B12" s="310"/>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1" ht="64.5" customHeight="1" x14ac:dyDescent="0.2">
      <c r="B17" s="1055" t="s">
        <v>114</v>
      </c>
      <c r="C17" s="1056"/>
      <c r="D17" s="1056"/>
      <c r="E17" s="1056"/>
      <c r="F17" s="1056"/>
      <c r="G17" s="1056"/>
      <c r="H17" s="1056"/>
      <c r="I17" s="1056"/>
      <c r="J17" s="1056"/>
      <c r="K17" s="1056"/>
    </row>
    <row r="18" spans="1:11" ht="12.75" customHeight="1" x14ac:dyDescent="0.2">
      <c r="B18" s="1057" t="s">
        <v>617</v>
      </c>
      <c r="C18" s="1058"/>
      <c r="D18" s="1058"/>
      <c r="E18" s="1058"/>
      <c r="F18" s="1058"/>
      <c r="G18" s="1058"/>
      <c r="H18" s="1058"/>
      <c r="I18" s="1058"/>
      <c r="J18" s="1058"/>
      <c r="K18" s="1058"/>
    </row>
    <row r="19" spans="1:11" ht="12.75" customHeight="1" x14ac:dyDescent="0.2">
      <c r="B19" s="1058"/>
      <c r="C19" s="1058"/>
      <c r="D19" s="1058"/>
      <c r="E19" s="1058"/>
      <c r="F19" s="1058"/>
      <c r="G19" s="1058"/>
      <c r="H19" s="1058"/>
      <c r="I19" s="1058"/>
      <c r="J19" s="1058"/>
      <c r="K19" s="1058"/>
    </row>
    <row r="20" spans="1:11" x14ac:dyDescent="0.2">
      <c r="C20" s="303"/>
      <c r="D20" s="303"/>
      <c r="E20" s="303"/>
      <c r="F20" s="303"/>
      <c r="G20" s="303"/>
      <c r="H20" s="303"/>
      <c r="I20" s="303"/>
      <c r="J20" s="303"/>
      <c r="K20" s="303"/>
    </row>
    <row r="21" spans="1:11" x14ac:dyDescent="0.2">
      <c r="A21" s="3" t="s">
        <v>154</v>
      </c>
      <c r="B21" s="1017"/>
      <c r="C21" s="1018"/>
      <c r="D21" s="1018"/>
      <c r="E21" s="1018"/>
      <c r="F21" s="1018"/>
      <c r="G21" s="1018"/>
      <c r="H21" s="1019"/>
      <c r="I21" s="160" t="s">
        <v>127</v>
      </c>
      <c r="J21" s="160" t="s">
        <v>128</v>
      </c>
      <c r="K21" s="160" t="s">
        <v>235</v>
      </c>
    </row>
    <row r="22" spans="1:11" ht="12.75" customHeight="1" x14ac:dyDescent="0.2">
      <c r="A22" s="3" t="s">
        <v>154</v>
      </c>
      <c r="B22" s="161" t="s">
        <v>129</v>
      </c>
      <c r="C22" s="907" t="s">
        <v>130</v>
      </c>
      <c r="D22" s="907"/>
      <c r="E22" s="907"/>
      <c r="F22" s="907"/>
      <c r="G22" s="907"/>
      <c r="H22" s="908"/>
      <c r="I22" s="95">
        <v>22</v>
      </c>
      <c r="J22" s="95">
        <v>89</v>
      </c>
      <c r="K22" s="95">
        <f>SUM(I22:J22)</f>
        <v>111</v>
      </c>
    </row>
    <row r="23" spans="1:11" ht="12.75" customHeight="1" x14ac:dyDescent="0.2">
      <c r="A23" s="3" t="s">
        <v>154</v>
      </c>
      <c r="B23" s="161" t="s">
        <v>131</v>
      </c>
      <c r="C23" s="907" t="s">
        <v>132</v>
      </c>
      <c r="D23" s="907"/>
      <c r="E23" s="907"/>
      <c r="F23" s="907"/>
      <c r="G23" s="907"/>
      <c r="H23" s="908"/>
      <c r="I23" s="95">
        <v>3</v>
      </c>
      <c r="J23" s="95">
        <v>4</v>
      </c>
      <c r="K23" s="95">
        <f t="shared" ref="K23:K31" si="0">SUM(I23:J23)</f>
        <v>7</v>
      </c>
    </row>
    <row r="24" spans="1:11" ht="12.75" customHeight="1" x14ac:dyDescent="0.2">
      <c r="A24" s="3" t="s">
        <v>154</v>
      </c>
      <c r="B24" s="161" t="s">
        <v>133</v>
      </c>
      <c r="C24" s="907" t="s">
        <v>134</v>
      </c>
      <c r="D24" s="907"/>
      <c r="E24" s="907"/>
      <c r="F24" s="907"/>
      <c r="G24" s="907"/>
      <c r="H24" s="908"/>
      <c r="I24" s="95">
        <v>19</v>
      </c>
      <c r="J24" s="95">
        <v>60</v>
      </c>
      <c r="K24" s="95">
        <f t="shared" si="0"/>
        <v>79</v>
      </c>
    </row>
    <row r="25" spans="1:11" ht="12.75" customHeight="1" x14ac:dyDescent="0.2">
      <c r="A25" s="3" t="s">
        <v>154</v>
      </c>
      <c r="B25" s="161" t="s">
        <v>135</v>
      </c>
      <c r="C25" s="907" t="s">
        <v>136</v>
      </c>
      <c r="D25" s="907"/>
      <c r="E25" s="907"/>
      <c r="F25" s="907"/>
      <c r="G25" s="907"/>
      <c r="H25" s="908"/>
      <c r="I25" s="95">
        <v>3</v>
      </c>
      <c r="J25" s="95">
        <v>29</v>
      </c>
      <c r="K25" s="95">
        <f t="shared" si="0"/>
        <v>32</v>
      </c>
    </row>
    <row r="26" spans="1:11" ht="14.25" customHeight="1" x14ac:dyDescent="0.2">
      <c r="A26" s="3" t="s">
        <v>154</v>
      </c>
      <c r="B26" s="161" t="s">
        <v>137</v>
      </c>
      <c r="C26" s="842" t="s">
        <v>1199</v>
      </c>
      <c r="D26" s="907"/>
      <c r="E26" s="907"/>
      <c r="F26" s="907"/>
      <c r="G26" s="907"/>
      <c r="H26" s="908"/>
      <c r="I26" s="95">
        <v>0</v>
      </c>
      <c r="J26" s="95">
        <v>0</v>
      </c>
      <c r="K26" s="95">
        <f t="shared" si="0"/>
        <v>0</v>
      </c>
    </row>
    <row r="27" spans="1:11" ht="25.5" customHeight="1" x14ac:dyDescent="0.2">
      <c r="A27" s="3" t="s">
        <v>154</v>
      </c>
      <c r="B27" s="162" t="s">
        <v>138</v>
      </c>
      <c r="C27" s="1028" t="s">
        <v>115</v>
      </c>
      <c r="D27" s="1028"/>
      <c r="E27" s="1028"/>
      <c r="F27" s="1028"/>
      <c r="G27" s="1028"/>
      <c r="H27" s="1013"/>
      <c r="I27" s="95">
        <v>20</v>
      </c>
      <c r="J27" s="95">
        <v>49</v>
      </c>
      <c r="K27" s="95">
        <f t="shared" si="0"/>
        <v>69</v>
      </c>
    </row>
    <row r="28" spans="1:11" ht="26.25" customHeight="1" x14ac:dyDescent="0.2">
      <c r="A28" s="3" t="s">
        <v>154</v>
      </c>
      <c r="B28" s="162" t="s">
        <v>139</v>
      </c>
      <c r="C28" s="907" t="s">
        <v>140</v>
      </c>
      <c r="D28" s="907"/>
      <c r="E28" s="907"/>
      <c r="F28" s="907"/>
      <c r="G28" s="907"/>
      <c r="H28" s="908"/>
      <c r="I28" s="95">
        <v>2</v>
      </c>
      <c r="J28" s="95">
        <v>40</v>
      </c>
      <c r="K28" s="95">
        <f t="shared" si="0"/>
        <v>42</v>
      </c>
    </row>
    <row r="29" spans="1:11" ht="12.75" customHeight="1" x14ac:dyDescent="0.2">
      <c r="A29" s="3" t="s">
        <v>154</v>
      </c>
      <c r="B29" s="161" t="s">
        <v>141</v>
      </c>
      <c r="C29" s="907" t="s">
        <v>142</v>
      </c>
      <c r="D29" s="907"/>
      <c r="E29" s="907"/>
      <c r="F29" s="907"/>
      <c r="G29" s="907"/>
      <c r="H29" s="908"/>
      <c r="I29" s="95">
        <v>0</v>
      </c>
      <c r="J29" s="95">
        <v>0</v>
      </c>
      <c r="K29" s="95">
        <f t="shared" si="0"/>
        <v>0</v>
      </c>
    </row>
    <row r="30" spans="1:11" ht="25.5" customHeight="1" x14ac:dyDescent="0.2">
      <c r="A30" s="3" t="s">
        <v>154</v>
      </c>
      <c r="B30" s="161" t="s">
        <v>143</v>
      </c>
      <c r="C30" s="907" t="s">
        <v>336</v>
      </c>
      <c r="D30" s="907"/>
      <c r="E30" s="907"/>
      <c r="F30" s="907"/>
      <c r="G30" s="907"/>
      <c r="H30" s="908"/>
      <c r="I30" s="95">
        <v>0</v>
      </c>
      <c r="J30" s="95">
        <v>0</v>
      </c>
      <c r="K30" s="95">
        <f t="shared" si="0"/>
        <v>0</v>
      </c>
    </row>
    <row r="31" spans="1:11" ht="25.5" customHeight="1" x14ac:dyDescent="0.2">
      <c r="A31" s="3" t="s">
        <v>154</v>
      </c>
      <c r="B31" s="208" t="s">
        <v>173</v>
      </c>
      <c r="C31" s="934" t="s">
        <v>715</v>
      </c>
      <c r="D31" s="934"/>
      <c r="E31" s="934"/>
      <c r="F31" s="934"/>
      <c r="G31" s="934"/>
      <c r="H31" s="934"/>
      <c r="I31" s="95">
        <v>22</v>
      </c>
      <c r="J31" s="95">
        <v>89</v>
      </c>
      <c r="K31" s="95">
        <f t="shared" si="0"/>
        <v>111</v>
      </c>
    </row>
    <row r="32" spans="1:11" x14ac:dyDescent="0.2"/>
    <row r="33" spans="1:15" x14ac:dyDescent="0.2">
      <c r="A33" s="370" t="s">
        <v>155</v>
      </c>
      <c r="B33" s="1061" t="s">
        <v>157</v>
      </c>
      <c r="C33" s="936"/>
      <c r="D33" s="936"/>
      <c r="E33" s="936"/>
      <c r="F33" s="936"/>
      <c r="G33" s="936"/>
      <c r="H33" s="936"/>
      <c r="I33" s="936"/>
      <c r="J33" s="936"/>
      <c r="K33" s="936"/>
    </row>
    <row r="34" spans="1:15" ht="64.5" customHeight="1" x14ac:dyDescent="0.2">
      <c r="A34" s="371"/>
      <c r="B34" s="870" t="s">
        <v>1195</v>
      </c>
      <c r="C34" s="838"/>
      <c r="D34" s="838"/>
      <c r="E34" s="838"/>
      <c r="F34" s="838"/>
      <c r="G34" s="838"/>
      <c r="H34" s="838"/>
      <c r="I34" s="838"/>
      <c r="J34" s="838"/>
      <c r="K34" s="838"/>
    </row>
    <row r="35" spans="1:15" x14ac:dyDescent="0.2">
      <c r="A35" s="371"/>
      <c r="B35" s="282"/>
      <c r="C35" s="282"/>
      <c r="D35" s="282"/>
      <c r="E35" s="282"/>
      <c r="F35" s="282"/>
      <c r="G35" s="282"/>
      <c r="H35" s="282"/>
      <c r="I35" s="282"/>
      <c r="J35" s="282"/>
      <c r="K35" s="282"/>
    </row>
    <row r="36" spans="1:15" s="196" customFormat="1" x14ac:dyDescent="0.2">
      <c r="A36" s="372" t="s">
        <v>155</v>
      </c>
      <c r="B36" s="1059" t="s">
        <v>1196</v>
      </c>
      <c r="C36" s="1060"/>
      <c r="D36" s="1060"/>
      <c r="E36" s="1060"/>
      <c r="F36" s="1060"/>
      <c r="G36" s="209">
        <f>J36/J37</f>
        <v>11.56774193548387</v>
      </c>
      <c r="H36" s="210" t="s">
        <v>174</v>
      </c>
      <c r="I36" s="225" t="s">
        <v>716</v>
      </c>
      <c r="J36" s="226">
        <f>'B GS'!G17+('B GS'!H17/3)</f>
        <v>597.66666666666663</v>
      </c>
      <c r="K36" s="225" t="s">
        <v>717</v>
      </c>
      <c r="M36" s="430"/>
      <c r="N36" s="742"/>
      <c r="O36" s="742"/>
    </row>
    <row r="37" spans="1:15" s="196" customFormat="1" x14ac:dyDescent="0.2">
      <c r="I37" s="227" t="s">
        <v>718</v>
      </c>
      <c r="J37" s="226">
        <f>I22+(J22/3)</f>
        <v>51.666666666666671</v>
      </c>
      <c r="K37" s="225" t="s">
        <v>175</v>
      </c>
    </row>
    <row r="38" spans="1:15" ht="12.75" customHeight="1" x14ac:dyDescent="0.2"/>
    <row r="39" spans="1:15" ht="12.75" customHeight="1" x14ac:dyDescent="0.2"/>
    <row r="40" spans="1:15" ht="12.75" customHeight="1" x14ac:dyDescent="0.2">
      <c r="A40" s="3" t="s">
        <v>156</v>
      </c>
      <c r="B40" s="1061" t="s">
        <v>975</v>
      </c>
      <c r="C40" s="936"/>
      <c r="D40" s="936"/>
      <c r="E40" s="936"/>
      <c r="F40" s="936"/>
      <c r="G40" s="936"/>
      <c r="H40" s="936"/>
      <c r="I40" s="936"/>
      <c r="J40" s="936"/>
      <c r="K40" s="936"/>
      <c r="L40" s="742"/>
      <c r="M40" s="742"/>
      <c r="N40" s="742"/>
      <c r="O40" s="742"/>
    </row>
    <row r="41" spans="1:15" ht="12.75" customHeight="1" x14ac:dyDescent="0.2">
      <c r="A41" s="3"/>
      <c r="B41" s="870" t="s">
        <v>981</v>
      </c>
      <c r="C41" s="838"/>
      <c r="D41" s="838"/>
      <c r="E41" s="838"/>
      <c r="F41" s="838"/>
      <c r="G41" s="838"/>
      <c r="H41" s="838"/>
      <c r="I41" s="838"/>
      <c r="J41" s="838"/>
      <c r="K41" s="838"/>
      <c r="L41" s="742"/>
      <c r="M41" s="742"/>
      <c r="N41" s="742"/>
      <c r="O41" s="742"/>
    </row>
    <row r="42" spans="1:15" ht="117" customHeight="1" x14ac:dyDescent="0.2">
      <c r="A42" s="3"/>
      <c r="B42" s="1064" t="s">
        <v>977</v>
      </c>
      <c r="C42" s="838"/>
      <c r="D42" s="838"/>
      <c r="E42" s="838"/>
      <c r="F42" s="838"/>
      <c r="G42" s="838"/>
      <c r="H42" s="838"/>
      <c r="I42" s="838"/>
      <c r="J42" s="838"/>
      <c r="K42" s="838"/>
      <c r="L42" s="742"/>
      <c r="M42" s="742"/>
      <c r="N42" s="742"/>
      <c r="O42" s="742"/>
    </row>
    <row r="43" spans="1:15" ht="92.25" customHeight="1" x14ac:dyDescent="0.2">
      <c r="A43" s="3"/>
      <c r="B43" s="1064" t="s">
        <v>978</v>
      </c>
      <c r="C43" s="870"/>
      <c r="D43" s="870"/>
      <c r="E43" s="870"/>
      <c r="F43" s="870"/>
      <c r="G43" s="870"/>
      <c r="H43" s="870"/>
      <c r="I43" s="870"/>
      <c r="J43" s="870"/>
      <c r="K43" s="870"/>
      <c r="L43" s="742"/>
      <c r="M43" s="742"/>
      <c r="N43" s="742"/>
      <c r="O43" s="742"/>
    </row>
    <row r="44" spans="1:15" ht="63" customHeight="1" x14ac:dyDescent="0.2">
      <c r="A44" s="3"/>
      <c r="B44" s="870" t="s">
        <v>1198</v>
      </c>
      <c r="C44" s="838"/>
      <c r="D44" s="838"/>
      <c r="E44" s="838"/>
      <c r="F44" s="838"/>
      <c r="G44" s="838"/>
      <c r="H44" s="838"/>
      <c r="I44" s="838"/>
      <c r="J44" s="838"/>
      <c r="K44" s="838"/>
      <c r="L44" s="742"/>
      <c r="M44" s="742"/>
      <c r="N44" s="742"/>
      <c r="O44" s="742"/>
    </row>
    <row r="45" spans="1:15" ht="12.75" customHeight="1" x14ac:dyDescent="0.2">
      <c r="A45" s="3"/>
      <c r="B45" s="164"/>
      <c r="C45" s="164"/>
      <c r="D45" s="164"/>
      <c r="E45" s="164"/>
      <c r="F45" s="164"/>
      <c r="G45" s="164"/>
      <c r="H45" s="164"/>
      <c r="I45" s="164"/>
      <c r="J45" s="164"/>
      <c r="K45" s="164"/>
      <c r="L45" s="742"/>
      <c r="M45" s="742"/>
      <c r="N45" s="742"/>
      <c r="O45" s="742"/>
    </row>
    <row r="46" spans="1:15" ht="12.75" customHeight="1" x14ac:dyDescent="0.2">
      <c r="A46" s="3" t="s">
        <v>156</v>
      </c>
      <c r="B46" s="1065" t="s">
        <v>976</v>
      </c>
      <c r="C46" s="880"/>
      <c r="D46" s="880"/>
      <c r="E46" s="880"/>
      <c r="F46" s="880"/>
      <c r="G46" s="880"/>
      <c r="H46" s="880"/>
      <c r="I46" s="880"/>
      <c r="J46" s="880"/>
      <c r="K46" s="880"/>
      <c r="L46" s="742"/>
      <c r="M46" s="742"/>
      <c r="N46" s="742"/>
      <c r="O46" s="742"/>
    </row>
    <row r="47" spans="1:15" ht="12.75" customHeight="1" x14ac:dyDescent="0.2">
      <c r="A47" s="742"/>
      <c r="B47" s="742"/>
      <c r="C47" s="742"/>
      <c r="D47" s="742"/>
      <c r="E47" s="742"/>
      <c r="F47" s="742"/>
      <c r="G47" s="742"/>
      <c r="H47" s="742"/>
      <c r="I47" s="742"/>
      <c r="J47" s="742"/>
      <c r="K47" s="742"/>
      <c r="L47" s="742"/>
      <c r="M47" s="742"/>
      <c r="N47" s="742"/>
      <c r="O47" s="742"/>
    </row>
    <row r="48" spans="1:15" ht="12.75" customHeight="1" x14ac:dyDescent="0.2">
      <c r="A48" s="3" t="s">
        <v>156</v>
      </c>
      <c r="B48" s="1095" t="s">
        <v>979</v>
      </c>
      <c r="C48" s="1095"/>
      <c r="D48" s="1095"/>
      <c r="E48" s="1095"/>
      <c r="F48" s="1095"/>
      <c r="G48" s="1095"/>
      <c r="H48" s="1095"/>
      <c r="I48" s="1095"/>
      <c r="J48" s="1095"/>
      <c r="K48" s="1095"/>
      <c r="L48" s="480"/>
      <c r="M48" s="480"/>
      <c r="N48" s="480"/>
      <c r="O48" s="480"/>
    </row>
    <row r="49" spans="1:15" ht="12.75" customHeight="1" x14ac:dyDescent="0.2">
      <c r="A49" s="3" t="s">
        <v>156</v>
      </c>
      <c r="B49" s="1096" t="s">
        <v>145</v>
      </c>
      <c r="C49" s="1096"/>
      <c r="D49" s="811" t="s">
        <v>146</v>
      </c>
      <c r="E49" s="811" t="s">
        <v>147</v>
      </c>
      <c r="F49" s="811" t="s">
        <v>148</v>
      </c>
      <c r="G49" s="811" t="s">
        <v>149</v>
      </c>
      <c r="H49" s="811" t="s">
        <v>150</v>
      </c>
      <c r="I49" s="811" t="s">
        <v>151</v>
      </c>
      <c r="J49" s="811" t="s">
        <v>152</v>
      </c>
      <c r="K49" s="811" t="s">
        <v>235</v>
      </c>
      <c r="L49" s="480"/>
      <c r="M49" s="812" t="s">
        <v>1249</v>
      </c>
      <c r="N49" s="480"/>
      <c r="O49" s="480"/>
    </row>
    <row r="50" spans="1:15" ht="12.75" customHeight="1" x14ac:dyDescent="0.2">
      <c r="A50" s="3" t="s">
        <v>156</v>
      </c>
      <c r="B50" s="1096"/>
      <c r="C50" s="1096"/>
      <c r="D50" s="813">
        <v>4</v>
      </c>
      <c r="E50" s="813">
        <v>9</v>
      </c>
      <c r="F50" s="813">
        <v>2</v>
      </c>
      <c r="G50" s="813">
        <v>10</v>
      </c>
      <c r="H50" s="813">
        <v>1</v>
      </c>
      <c r="I50" s="813"/>
      <c r="J50" s="813"/>
      <c r="K50" s="813">
        <f>SUM(D50:J50)</f>
        <v>26</v>
      </c>
      <c r="L50" s="480"/>
      <c r="M50" s="480" t="s">
        <v>1250</v>
      </c>
      <c r="N50" s="480"/>
      <c r="O50" s="480"/>
    </row>
    <row r="51" spans="1:15" s="747" customFormat="1" ht="12.75" customHeight="1" x14ac:dyDescent="0.2">
      <c r="A51" s="3"/>
      <c r="B51" s="814"/>
      <c r="C51" s="814"/>
      <c r="D51" s="815"/>
      <c r="E51" s="815"/>
      <c r="F51" s="815"/>
      <c r="G51" s="815"/>
      <c r="H51" s="815"/>
      <c r="I51" s="815"/>
      <c r="J51" s="815"/>
      <c r="K51" s="815"/>
      <c r="L51" s="480"/>
      <c r="M51" s="480"/>
      <c r="N51" s="480"/>
      <c r="O51" s="480"/>
    </row>
    <row r="52" spans="1:15" s="747" customFormat="1" ht="12.75" customHeight="1" x14ac:dyDescent="0.2">
      <c r="A52" s="3"/>
      <c r="B52" s="814"/>
      <c r="C52" s="814"/>
      <c r="D52" s="815"/>
      <c r="E52" s="815"/>
      <c r="F52" s="815"/>
      <c r="G52" s="815"/>
      <c r="H52" s="815"/>
      <c r="I52" s="815"/>
      <c r="J52" s="815"/>
      <c r="K52" s="815"/>
      <c r="L52" s="480"/>
      <c r="M52" s="480"/>
      <c r="N52" s="480"/>
      <c r="O52" s="480"/>
    </row>
    <row r="53" spans="1:15" s="747" customFormat="1" ht="12.75" customHeight="1" x14ac:dyDescent="0.2">
      <c r="A53" s="3" t="s">
        <v>156</v>
      </c>
      <c r="B53" s="1098" t="s">
        <v>1004</v>
      </c>
      <c r="C53" s="1099"/>
      <c r="D53" s="1099"/>
      <c r="E53" s="1099"/>
      <c r="F53" s="1099"/>
      <c r="G53" s="1099"/>
      <c r="H53" s="1099"/>
      <c r="I53" s="1099"/>
      <c r="J53" s="1099"/>
      <c r="K53" s="1099"/>
      <c r="L53" s="480"/>
      <c r="M53" s="480"/>
      <c r="N53" s="480"/>
      <c r="O53" s="480"/>
    </row>
    <row r="54" spans="1:15" s="747" customFormat="1" ht="12.75" customHeight="1" x14ac:dyDescent="0.2">
      <c r="B54" s="480"/>
      <c r="C54" s="480"/>
      <c r="D54" s="480"/>
      <c r="E54" s="480"/>
      <c r="F54" s="480"/>
      <c r="G54" s="480"/>
      <c r="H54" s="480"/>
      <c r="I54" s="480"/>
      <c r="J54" s="480"/>
      <c r="K54" s="480"/>
      <c r="L54" s="480"/>
      <c r="M54" s="480"/>
      <c r="N54" s="480"/>
      <c r="O54" s="480"/>
    </row>
    <row r="55" spans="1:15" s="747" customFormat="1" ht="12.75" customHeight="1" x14ac:dyDescent="0.2">
      <c r="A55" s="3" t="s">
        <v>156</v>
      </c>
      <c r="B55" s="1095" t="s">
        <v>979</v>
      </c>
      <c r="C55" s="1095"/>
      <c r="D55" s="1095"/>
      <c r="E55" s="1095"/>
      <c r="F55" s="1095"/>
      <c r="G55" s="1095"/>
      <c r="H55" s="1095"/>
      <c r="I55" s="1095"/>
      <c r="J55" s="1095"/>
      <c r="K55" s="1095"/>
      <c r="L55" s="480"/>
      <c r="M55" s="480"/>
      <c r="N55" s="480"/>
      <c r="O55" s="480"/>
    </row>
    <row r="56" spans="1:15" s="747" customFormat="1" ht="12.75" customHeight="1" x14ac:dyDescent="0.2">
      <c r="A56" s="3" t="s">
        <v>156</v>
      </c>
      <c r="B56" s="1096" t="s">
        <v>145</v>
      </c>
      <c r="C56" s="1096"/>
      <c r="D56" s="811" t="s">
        <v>146</v>
      </c>
      <c r="E56" s="811" t="s">
        <v>147</v>
      </c>
      <c r="F56" s="811" t="s">
        <v>148</v>
      </c>
      <c r="G56" s="811" t="s">
        <v>149</v>
      </c>
      <c r="H56" s="811" t="s">
        <v>150</v>
      </c>
      <c r="I56" s="811" t="s">
        <v>151</v>
      </c>
      <c r="J56" s="811" t="s">
        <v>152</v>
      </c>
      <c r="K56" s="811" t="s">
        <v>235</v>
      </c>
      <c r="L56" s="480"/>
      <c r="M56" s="812" t="s">
        <v>1251</v>
      </c>
      <c r="N56" s="480"/>
      <c r="O56" s="480"/>
    </row>
    <row r="57" spans="1:15" s="747" customFormat="1" ht="12.75" customHeight="1" x14ac:dyDescent="0.2">
      <c r="A57" s="3" t="s">
        <v>156</v>
      </c>
      <c r="B57" s="1096"/>
      <c r="C57" s="1096"/>
      <c r="D57" s="813">
        <v>36</v>
      </c>
      <c r="E57" s="813">
        <v>36</v>
      </c>
      <c r="F57" s="813">
        <v>7</v>
      </c>
      <c r="G57" s="813"/>
      <c r="H57" s="813"/>
      <c r="I57" s="813"/>
      <c r="J57" s="813"/>
      <c r="K57" s="813">
        <f>SUM(D57:J57)</f>
        <v>79</v>
      </c>
      <c r="L57" s="480"/>
      <c r="M57" s="480" t="s">
        <v>1252</v>
      </c>
      <c r="N57" s="480"/>
      <c r="O57" s="480"/>
    </row>
    <row r="58" spans="1:15" ht="12.75" customHeight="1" x14ac:dyDescent="0.2">
      <c r="A58" s="742"/>
      <c r="B58" s="1063"/>
      <c r="C58" s="1063"/>
      <c r="D58" s="742"/>
      <c r="E58" s="742"/>
      <c r="F58" s="742"/>
      <c r="G58" s="742"/>
      <c r="H58" s="742"/>
      <c r="I58" s="742"/>
      <c r="J58" s="742"/>
      <c r="K58" s="742"/>
      <c r="L58" s="742"/>
      <c r="M58" s="742"/>
      <c r="N58" s="742"/>
      <c r="O58" s="742"/>
    </row>
    <row r="59" spans="1:15" ht="12.75" hidden="1" customHeight="1" x14ac:dyDescent="0.2">
      <c r="A59" s="3" t="s">
        <v>156</v>
      </c>
      <c r="B59" s="867" t="s">
        <v>153</v>
      </c>
      <c r="C59" s="867"/>
      <c r="D59" s="163" t="s">
        <v>146</v>
      </c>
      <c r="E59" s="163" t="s">
        <v>147</v>
      </c>
      <c r="F59" s="163" t="s">
        <v>148</v>
      </c>
      <c r="G59" s="163" t="s">
        <v>149</v>
      </c>
      <c r="H59" s="163" t="s">
        <v>150</v>
      </c>
      <c r="I59" s="163" t="s">
        <v>151</v>
      </c>
      <c r="J59" s="163" t="s">
        <v>152</v>
      </c>
      <c r="K59" s="163" t="s">
        <v>235</v>
      </c>
      <c r="L59" s="742"/>
      <c r="M59" s="742"/>
      <c r="N59" s="742"/>
      <c r="O59" s="742"/>
    </row>
    <row r="60" spans="1:15" ht="12.75" hidden="1" customHeight="1" x14ac:dyDescent="0.2">
      <c r="A60" s="3" t="s">
        <v>156</v>
      </c>
      <c r="B60" s="867"/>
      <c r="C60" s="867"/>
      <c r="D60" s="412">
        <v>0</v>
      </c>
      <c r="E60" s="412">
        <v>0</v>
      </c>
      <c r="F60" s="412">
        <v>0</v>
      </c>
      <c r="G60" s="412">
        <v>2</v>
      </c>
      <c r="H60" s="412">
        <v>0</v>
      </c>
      <c r="I60" s="412">
        <v>0</v>
      </c>
      <c r="J60" s="412">
        <v>0</v>
      </c>
      <c r="K60" s="25">
        <v>2</v>
      </c>
      <c r="L60" s="742"/>
      <c r="M60" s="742"/>
      <c r="N60" s="742"/>
      <c r="O60" s="742"/>
    </row>
    <row r="61" spans="1:15" ht="12.75" customHeight="1" x14ac:dyDescent="0.2"/>
  </sheetData>
  <sheetProtection sheet="1" objects="1" scenarios="1"/>
  <mergeCells count="43">
    <mergeCell ref="B40:K40"/>
    <mergeCell ref="B41:K41"/>
    <mergeCell ref="B42:K42"/>
    <mergeCell ref="B43:K43"/>
    <mergeCell ref="B59:C60"/>
    <mergeCell ref="B44:K44"/>
    <mergeCell ref="B46:K46"/>
    <mergeCell ref="B48:K48"/>
    <mergeCell ref="B49:C50"/>
    <mergeCell ref="B58:C58"/>
    <mergeCell ref="B53:K53"/>
    <mergeCell ref="B55:K55"/>
    <mergeCell ref="B56:C57"/>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V125"/>
  <sheetViews>
    <sheetView showRuler="0" zoomScaleNormal="100" workbookViewId="0">
      <selection sqref="A1:F1"/>
    </sheetView>
  </sheetViews>
  <sheetFormatPr defaultColWidth="9.140625" defaultRowHeight="12.75" customHeight="1" zeroHeight="1" x14ac:dyDescent="0.2"/>
  <cols>
    <col min="1" max="1" width="4.42578125" style="297" customWidth="1"/>
    <col min="2" max="2" width="27.85546875" style="311" customWidth="1"/>
    <col min="3" max="3" width="12.42578125" style="311" customWidth="1"/>
    <col min="4" max="4" width="14.7109375" style="311" customWidth="1"/>
    <col min="5" max="6" width="15.42578125" style="311" customWidth="1"/>
    <col min="7" max="7" width="9.7109375" style="311" customWidth="1"/>
    <col min="8" max="16384" width="9.140625" style="311"/>
  </cols>
  <sheetData>
    <row r="1" spans="1:15" ht="58.5" customHeight="1" thickBot="1" x14ac:dyDescent="0.25">
      <c r="A1" s="837" t="s">
        <v>839</v>
      </c>
      <c r="B1" s="837"/>
      <c r="C1" s="837"/>
      <c r="D1" s="837"/>
      <c r="E1" s="837"/>
      <c r="F1" s="837"/>
      <c r="G1" s="343" t="s">
        <v>819</v>
      </c>
      <c r="H1" s="344" t="s">
        <v>820</v>
      </c>
      <c r="I1" s="346" t="s">
        <v>822</v>
      </c>
      <c r="J1" s="347" t="s">
        <v>804</v>
      </c>
      <c r="K1" s="348" t="s">
        <v>805</v>
      </c>
      <c r="L1" s="349" t="s">
        <v>806</v>
      </c>
      <c r="M1" s="350" t="s">
        <v>807</v>
      </c>
      <c r="N1" s="351" t="s">
        <v>823</v>
      </c>
      <c r="O1" s="345" t="s">
        <v>821</v>
      </c>
    </row>
    <row r="2" spans="1:15" x14ac:dyDescent="0.2"/>
    <row r="3" spans="1:15" ht="50.25" customHeight="1" x14ac:dyDescent="0.2">
      <c r="A3" s="314" t="s">
        <v>97</v>
      </c>
      <c r="B3" s="848" t="s">
        <v>1018</v>
      </c>
      <c r="C3" s="854"/>
      <c r="D3" s="854"/>
      <c r="E3" s="854"/>
      <c r="F3" s="854"/>
    </row>
    <row r="4" spans="1:15" x14ac:dyDescent="0.2">
      <c r="A4" s="314" t="s">
        <v>97</v>
      </c>
      <c r="B4" s="290"/>
      <c r="C4" s="855" t="s">
        <v>209</v>
      </c>
      <c r="D4" s="855"/>
      <c r="E4" s="855" t="s">
        <v>210</v>
      </c>
      <c r="F4" s="855"/>
      <c r="G4" s="374" t="s">
        <v>871</v>
      </c>
      <c r="H4" s="374" t="s">
        <v>872</v>
      </c>
      <c r="I4" s="374" t="s">
        <v>873</v>
      </c>
    </row>
    <row r="5" spans="1:15" x14ac:dyDescent="0.2">
      <c r="A5" s="314" t="s">
        <v>97</v>
      </c>
      <c r="B5" s="309"/>
      <c r="C5" s="292" t="s">
        <v>211</v>
      </c>
      <c r="D5" s="292" t="s">
        <v>212</v>
      </c>
      <c r="E5" s="292" t="s">
        <v>211</v>
      </c>
      <c r="F5" s="292" t="s">
        <v>212</v>
      </c>
      <c r="G5" s="395"/>
      <c r="H5" s="395"/>
      <c r="I5" s="395"/>
    </row>
    <row r="6" spans="1:15" x14ac:dyDescent="0.2">
      <c r="A6" s="314" t="s">
        <v>97</v>
      </c>
      <c r="B6" s="289" t="s">
        <v>213</v>
      </c>
      <c r="C6" s="17"/>
      <c r="D6" s="17"/>
      <c r="E6" s="17"/>
      <c r="F6" s="17"/>
      <c r="G6" s="395"/>
      <c r="H6" s="395"/>
      <c r="I6" s="395"/>
    </row>
    <row r="7" spans="1:15" ht="25.5" x14ac:dyDescent="0.2">
      <c r="A7" s="314" t="s">
        <v>97</v>
      </c>
      <c r="B7" s="18" t="s">
        <v>214</v>
      </c>
      <c r="C7" s="88">
        <f>SUM('B SEM'!C7,'B CAS-CAPS-GS only'!C7)</f>
        <v>210</v>
      </c>
      <c r="D7" s="88">
        <f>SUM('B SEM'!D7,'B CAS-CAPS-GS only'!D7)</f>
        <v>217</v>
      </c>
      <c r="E7" s="88">
        <f>SUM('B SEM'!E7,'B CAS-CAPS-GS only'!E7)</f>
        <v>2</v>
      </c>
      <c r="F7" s="88">
        <f>SUM('B SEM'!F7,'B CAS-CAPS-GS only'!F7)</f>
        <v>5</v>
      </c>
      <c r="G7" s="375">
        <f>SUM(C7:D7)</f>
        <v>427</v>
      </c>
      <c r="H7" s="375">
        <f>SUM(E7:F7)</f>
        <v>7</v>
      </c>
      <c r="I7" s="375">
        <f>SUM(C7:F7)</f>
        <v>434</v>
      </c>
    </row>
    <row r="8" spans="1:15" x14ac:dyDescent="0.2">
      <c r="A8" s="314" t="s">
        <v>97</v>
      </c>
      <c r="B8" s="291" t="s">
        <v>215</v>
      </c>
      <c r="C8" s="88">
        <f>SUM('B SEM'!C8,'B CAS-CAPS-GS only'!C8)</f>
        <v>7</v>
      </c>
      <c r="D8" s="88">
        <f>SUM('B SEM'!D8,'B CAS-CAPS-GS only'!D8)</f>
        <v>30</v>
      </c>
      <c r="E8" s="88">
        <f>SUM('B SEM'!E8,'B CAS-CAPS-GS only'!E8)</f>
        <v>17</v>
      </c>
      <c r="F8" s="88">
        <f>SUM('B SEM'!F8,'B CAS-CAPS-GS only'!F8)</f>
        <v>41</v>
      </c>
      <c r="G8" s="375">
        <f t="shared" ref="G8:G12" si="0">SUM(C8:D8)</f>
        <v>37</v>
      </c>
      <c r="H8" s="375">
        <f t="shared" ref="H8:H12" si="1">SUM(E8:F8)</f>
        <v>58</v>
      </c>
      <c r="I8" s="375">
        <f t="shared" ref="I8:I12" si="2">SUM(C8:F8)</f>
        <v>95</v>
      </c>
    </row>
    <row r="9" spans="1:15" x14ac:dyDescent="0.2">
      <c r="A9" s="314" t="s">
        <v>97</v>
      </c>
      <c r="B9" s="291" t="s">
        <v>216</v>
      </c>
      <c r="C9" s="88">
        <f>SUM('B SEM'!C9,'B CAS-CAPS-GS only'!C9)</f>
        <v>538</v>
      </c>
      <c r="D9" s="88">
        <f>SUM('B SEM'!D9,'B CAS-CAPS-GS only'!D9)</f>
        <v>737</v>
      </c>
      <c r="E9" s="88">
        <f>SUM('B SEM'!E9,'B CAS-CAPS-GS only'!E9)</f>
        <v>87</v>
      </c>
      <c r="F9" s="88">
        <f>SUM('B SEM'!F9,'B CAS-CAPS-GS only'!F9)</f>
        <v>118</v>
      </c>
      <c r="G9" s="375">
        <f t="shared" si="0"/>
        <v>1275</v>
      </c>
      <c r="H9" s="375">
        <f t="shared" si="1"/>
        <v>205</v>
      </c>
      <c r="I9" s="375">
        <f t="shared" si="2"/>
        <v>1480</v>
      </c>
    </row>
    <row r="10" spans="1:15" x14ac:dyDescent="0.2">
      <c r="A10" s="314" t="s">
        <v>97</v>
      </c>
      <c r="B10" s="19" t="s">
        <v>217</v>
      </c>
      <c r="C10" s="89">
        <f>SUM(C7:C9)</f>
        <v>755</v>
      </c>
      <c r="D10" s="89">
        <f>SUM(D7:D9)</f>
        <v>984</v>
      </c>
      <c r="E10" s="89">
        <f>SUM(E7:E9)</f>
        <v>106</v>
      </c>
      <c r="F10" s="89">
        <f>SUM(F7:F9)</f>
        <v>164</v>
      </c>
      <c r="G10" s="375">
        <f t="shared" si="0"/>
        <v>1739</v>
      </c>
      <c r="H10" s="375">
        <f t="shared" si="1"/>
        <v>270</v>
      </c>
      <c r="I10" s="375">
        <f t="shared" si="2"/>
        <v>2009</v>
      </c>
    </row>
    <row r="11" spans="1:15" ht="25.5" x14ac:dyDescent="0.2">
      <c r="A11" s="314" t="s">
        <v>97</v>
      </c>
      <c r="B11" s="18" t="s">
        <v>341</v>
      </c>
      <c r="C11" s="88">
        <f>SUM('B SEM'!C11,'B CAS-CAPS-GS only'!C11)</f>
        <v>80</v>
      </c>
      <c r="D11" s="88">
        <f>SUM('B SEM'!D11,'B CAS-CAPS-GS only'!D11)</f>
        <v>119</v>
      </c>
      <c r="E11" s="88">
        <f>SUM('B SEM'!E11,'B CAS-CAPS-GS only'!E11)</f>
        <v>157</v>
      </c>
      <c r="F11" s="88">
        <f>SUM('B SEM'!F11,'B CAS-CAPS-GS only'!F11)</f>
        <v>205</v>
      </c>
      <c r="G11" s="375">
        <f t="shared" si="0"/>
        <v>199</v>
      </c>
      <c r="H11" s="375">
        <f t="shared" si="1"/>
        <v>362</v>
      </c>
      <c r="I11" s="375">
        <f t="shared" si="2"/>
        <v>561</v>
      </c>
    </row>
    <row r="12" spans="1:15" x14ac:dyDescent="0.2">
      <c r="A12" s="314" t="s">
        <v>97</v>
      </c>
      <c r="B12" s="19" t="s">
        <v>342</v>
      </c>
      <c r="C12" s="89">
        <f>SUM(C10:C11)</f>
        <v>835</v>
      </c>
      <c r="D12" s="89">
        <f>SUM(D10:D11)</f>
        <v>1103</v>
      </c>
      <c r="E12" s="89">
        <f>SUM(E10:E11)</f>
        <v>263</v>
      </c>
      <c r="F12" s="89">
        <f>SUM(F10:F11)</f>
        <v>369</v>
      </c>
      <c r="G12" s="375">
        <f t="shared" si="0"/>
        <v>1938</v>
      </c>
      <c r="H12" s="375">
        <f t="shared" si="1"/>
        <v>632</v>
      </c>
      <c r="I12" s="375">
        <f t="shared" si="2"/>
        <v>2570</v>
      </c>
    </row>
    <row r="13" spans="1:15" x14ac:dyDescent="0.2">
      <c r="A13" s="314" t="s">
        <v>97</v>
      </c>
      <c r="B13" s="289" t="s">
        <v>647</v>
      </c>
      <c r="C13" s="90"/>
      <c r="D13" s="90"/>
      <c r="E13" s="90"/>
      <c r="F13" s="90"/>
      <c r="G13" s="375"/>
      <c r="H13" s="375"/>
      <c r="I13" s="375"/>
    </row>
    <row r="14" spans="1:15" x14ac:dyDescent="0.2">
      <c r="A14" s="314" t="s">
        <v>97</v>
      </c>
      <c r="B14" s="21" t="s">
        <v>648</v>
      </c>
      <c r="C14" s="88">
        <f>SUM('B SEM'!C14,'B CAS-CAPS-GS only'!C14)</f>
        <v>29</v>
      </c>
      <c r="D14" s="88">
        <f>SUM('B SEM'!D14,'B CAS-CAPS-GS only'!D14)</f>
        <v>94</v>
      </c>
      <c r="E14" s="88">
        <f>SUM('B SEM'!E14,'B CAS-CAPS-GS only'!E14)</f>
        <v>4</v>
      </c>
      <c r="F14" s="88">
        <f>SUM('B SEM'!F14,'B CAS-CAPS-GS only'!F14)</f>
        <v>19</v>
      </c>
      <c r="G14" s="375">
        <f t="shared" ref="G14:G17" si="3">SUM(C14:D14)</f>
        <v>123</v>
      </c>
      <c r="H14" s="375">
        <f t="shared" ref="H14:H17" si="4">SUM(E14:F14)</f>
        <v>23</v>
      </c>
      <c r="I14" s="375">
        <f t="shared" ref="I14:I17" si="5">SUM(C14:F14)</f>
        <v>146</v>
      </c>
    </row>
    <row r="15" spans="1:15" x14ac:dyDescent="0.2">
      <c r="A15" s="314" t="s">
        <v>97</v>
      </c>
      <c r="B15" s="21" t="s">
        <v>216</v>
      </c>
      <c r="C15" s="88">
        <f>SUM('B SEM'!C15,'B CAS-CAPS-GS only'!C15)</f>
        <v>165</v>
      </c>
      <c r="D15" s="88">
        <f>SUM('B SEM'!D15,'B CAS-CAPS-GS only'!D15)</f>
        <v>348</v>
      </c>
      <c r="E15" s="88">
        <f>SUM('B SEM'!E15,'B CAS-CAPS-GS only'!E15)</f>
        <v>136</v>
      </c>
      <c r="F15" s="88">
        <f>SUM('B SEM'!F15,'B CAS-CAPS-GS only'!F15)</f>
        <v>207</v>
      </c>
      <c r="G15" s="375">
        <f t="shared" si="3"/>
        <v>513</v>
      </c>
      <c r="H15" s="375">
        <f t="shared" si="4"/>
        <v>343</v>
      </c>
      <c r="I15" s="375">
        <f t="shared" si="5"/>
        <v>856</v>
      </c>
    </row>
    <row r="16" spans="1:15" ht="25.5" x14ac:dyDescent="0.2">
      <c r="A16" s="314" t="s">
        <v>97</v>
      </c>
      <c r="B16" s="20" t="s">
        <v>649</v>
      </c>
      <c r="C16" s="88">
        <f>SUM('B SEM'!C16,'B CAS-CAPS-GS only'!C16)</f>
        <v>2</v>
      </c>
      <c r="D16" s="88">
        <f>SUM('B SEM'!D16,'B CAS-CAPS-GS only'!D16)</f>
        <v>12</v>
      </c>
      <c r="E16" s="88">
        <f>SUM('B SEM'!E16,'B CAS-CAPS-GS only'!E16)</f>
        <v>28</v>
      </c>
      <c r="F16" s="88">
        <f>SUM('B SEM'!F16,'B CAS-CAPS-GS only'!F16)</f>
        <v>78</v>
      </c>
      <c r="G16" s="375">
        <f t="shared" si="3"/>
        <v>14</v>
      </c>
      <c r="H16" s="375">
        <f t="shared" si="4"/>
        <v>106</v>
      </c>
      <c r="I16" s="375">
        <f t="shared" si="5"/>
        <v>120</v>
      </c>
    </row>
    <row r="17" spans="1:9" x14ac:dyDescent="0.2">
      <c r="A17" s="314" t="s">
        <v>97</v>
      </c>
      <c r="B17" s="19" t="s">
        <v>650</v>
      </c>
      <c r="C17" s="92">
        <f>SUM(C14:C16)</f>
        <v>196</v>
      </c>
      <c r="D17" s="92">
        <f>SUM(D14:D16)</f>
        <v>454</v>
      </c>
      <c r="E17" s="92">
        <f>SUM(E14:E16)</f>
        <v>168</v>
      </c>
      <c r="F17" s="92">
        <f>SUM(F14:F16)</f>
        <v>304</v>
      </c>
      <c r="G17" s="375">
        <f t="shared" si="3"/>
        <v>650</v>
      </c>
      <c r="H17" s="375">
        <f t="shared" si="4"/>
        <v>472</v>
      </c>
      <c r="I17" s="375">
        <f t="shared" si="5"/>
        <v>1122</v>
      </c>
    </row>
    <row r="18" spans="1:9" x14ac:dyDescent="0.2">
      <c r="A18" s="314" t="s">
        <v>97</v>
      </c>
      <c r="B18" s="835" t="s">
        <v>651</v>
      </c>
      <c r="C18" s="835"/>
      <c r="D18" s="835"/>
      <c r="E18" s="835"/>
      <c r="F18" s="96">
        <f>SUM(C12:F12)</f>
        <v>2570</v>
      </c>
    </row>
    <row r="19" spans="1:9" x14ac:dyDescent="0.2">
      <c r="A19" s="314" t="s">
        <v>97</v>
      </c>
      <c r="B19" s="853" t="s">
        <v>472</v>
      </c>
      <c r="C19" s="853"/>
      <c r="D19" s="853"/>
      <c r="E19" s="853"/>
      <c r="F19" s="97">
        <f>SUM(C17:F17)</f>
        <v>1122</v>
      </c>
    </row>
    <row r="20" spans="1:9" x14ac:dyDescent="0.2">
      <c r="A20" s="314" t="s">
        <v>97</v>
      </c>
      <c r="B20" s="847" t="s">
        <v>652</v>
      </c>
      <c r="C20" s="847"/>
      <c r="D20" s="847"/>
      <c r="E20" s="847"/>
      <c r="F20" s="98">
        <f>SUM(F18:F19)</f>
        <v>3692</v>
      </c>
    </row>
    <row r="21" spans="1:9" x14ac:dyDescent="0.2"/>
    <row r="22" spans="1:9" ht="250.5" customHeight="1" x14ac:dyDescent="0.2">
      <c r="A22" s="314" t="s">
        <v>98</v>
      </c>
      <c r="B22" s="848" t="s">
        <v>1019</v>
      </c>
      <c r="C22" s="849"/>
      <c r="D22" s="849"/>
      <c r="E22" s="849"/>
      <c r="F22" s="849"/>
    </row>
    <row r="23" spans="1:9" ht="78.75" x14ac:dyDescent="0.2">
      <c r="A23" s="314" t="s">
        <v>98</v>
      </c>
      <c r="B23" s="850"/>
      <c r="C23" s="850"/>
      <c r="D23" s="126" t="s">
        <v>653</v>
      </c>
      <c r="E23" s="126" t="s">
        <v>335</v>
      </c>
      <c r="F23" s="388" t="s">
        <v>96</v>
      </c>
      <c r="G23" s="385" t="s">
        <v>653</v>
      </c>
      <c r="H23" s="386" t="s">
        <v>335</v>
      </c>
      <c r="I23" s="386" t="s">
        <v>96</v>
      </c>
    </row>
    <row r="24" spans="1:9" x14ac:dyDescent="0.2">
      <c r="A24" s="314" t="s">
        <v>98</v>
      </c>
      <c r="B24" s="851" t="s">
        <v>654</v>
      </c>
      <c r="C24" s="851"/>
      <c r="D24" s="93">
        <f>'B CAS-CAPS-GS only'!D24</f>
        <v>0</v>
      </c>
      <c r="E24" s="93">
        <f>'B CAS-CAPS-GS only'!E24</f>
        <v>3</v>
      </c>
      <c r="F24" s="389">
        <f>'B CAS-CAPS-GS only'!F24</f>
        <v>3</v>
      </c>
      <c r="G24" s="387">
        <f t="shared" ref="G24:G33" si="6">D24/$D$33</f>
        <v>0</v>
      </c>
      <c r="H24" s="387">
        <f t="shared" ref="H24:H33" si="7">E24/$E$33</f>
        <v>1.4917951268025858E-3</v>
      </c>
      <c r="I24" s="387">
        <f t="shared" ref="I24:I33" si="8">F24/$F$33</f>
        <v>1.1664074650077762E-3</v>
      </c>
    </row>
    <row r="25" spans="1:9" x14ac:dyDescent="0.2">
      <c r="A25" s="314" t="s">
        <v>98</v>
      </c>
      <c r="B25" s="852" t="s">
        <v>781</v>
      </c>
      <c r="C25" s="846"/>
      <c r="D25" s="93">
        <f>'B CAS-CAPS-GS only'!D25</f>
        <v>37</v>
      </c>
      <c r="E25" s="93">
        <f>'B CAS-CAPS-GS only'!E25</f>
        <v>146</v>
      </c>
      <c r="F25" s="389">
        <f>'B CAS-CAPS-GS only'!F25</f>
        <v>183</v>
      </c>
      <c r="G25" s="387">
        <f t="shared" si="6"/>
        <v>8.6651053864168617E-2</v>
      </c>
      <c r="H25" s="387">
        <f t="shared" si="7"/>
        <v>7.2600696171059173E-2</v>
      </c>
      <c r="I25" s="387">
        <f t="shared" si="8"/>
        <v>7.1150855365474344E-2</v>
      </c>
    </row>
    <row r="26" spans="1:9" x14ac:dyDescent="0.2">
      <c r="A26" s="314" t="s">
        <v>98</v>
      </c>
      <c r="B26" s="844" t="s">
        <v>0</v>
      </c>
      <c r="C26" s="844"/>
      <c r="D26" s="93">
        <f>'B CAS-CAPS-GS only'!D26</f>
        <v>22</v>
      </c>
      <c r="E26" s="93">
        <f>'B CAS-CAPS-GS only'!E26</f>
        <v>119</v>
      </c>
      <c r="F26" s="389">
        <f>'B CAS-CAPS-GS only'!F26</f>
        <v>151</v>
      </c>
      <c r="G26" s="387">
        <f t="shared" si="6"/>
        <v>5.1522248243559721E-2</v>
      </c>
      <c r="H26" s="387">
        <f t="shared" si="7"/>
        <v>5.9174540029835902E-2</v>
      </c>
      <c r="I26" s="387">
        <f t="shared" si="8"/>
        <v>5.870917573872473E-2</v>
      </c>
    </row>
    <row r="27" spans="1:9" x14ac:dyDescent="0.2">
      <c r="A27" s="314" t="s">
        <v>98</v>
      </c>
      <c r="B27" s="845" t="s">
        <v>86</v>
      </c>
      <c r="C27" s="846"/>
      <c r="D27" s="93">
        <f>'B CAS-CAPS-GS only'!D27</f>
        <v>327</v>
      </c>
      <c r="E27" s="93">
        <f>'B CAS-CAPS-GS only'!E27</f>
        <v>1528</v>
      </c>
      <c r="F27" s="389">
        <f>'B CAS-CAPS-GS only'!F27</f>
        <v>1895</v>
      </c>
      <c r="G27" s="387">
        <f t="shared" si="6"/>
        <v>0.76580796252927397</v>
      </c>
      <c r="H27" s="387">
        <f t="shared" si="7"/>
        <v>0.75982098458478364</v>
      </c>
      <c r="I27" s="387">
        <f t="shared" si="8"/>
        <v>0.73678071539657852</v>
      </c>
    </row>
    <row r="28" spans="1:9" ht="15" customHeight="1" x14ac:dyDescent="0.2">
      <c r="A28" s="314" t="s">
        <v>98</v>
      </c>
      <c r="B28" s="844" t="s">
        <v>1</v>
      </c>
      <c r="C28" s="844"/>
      <c r="D28" s="93">
        <f>'B CAS-CAPS-GS only'!D28</f>
        <v>0</v>
      </c>
      <c r="E28" s="93">
        <f>'B CAS-CAPS-GS only'!E28</f>
        <v>5</v>
      </c>
      <c r="F28" s="389">
        <f>'B CAS-CAPS-GS only'!F28</f>
        <v>8</v>
      </c>
      <c r="G28" s="387">
        <f t="shared" si="6"/>
        <v>0</v>
      </c>
      <c r="H28" s="387">
        <f t="shared" si="7"/>
        <v>2.4863252113376429E-3</v>
      </c>
      <c r="I28" s="387">
        <f t="shared" si="8"/>
        <v>3.1104199066874028E-3</v>
      </c>
    </row>
    <row r="29" spans="1:9" x14ac:dyDescent="0.2">
      <c r="A29" s="314" t="s">
        <v>98</v>
      </c>
      <c r="B29" s="844" t="s">
        <v>2</v>
      </c>
      <c r="C29" s="844"/>
      <c r="D29" s="93">
        <f>'B CAS-CAPS-GS only'!D29</f>
        <v>23</v>
      </c>
      <c r="E29" s="93">
        <f>'B CAS-CAPS-GS only'!E29</f>
        <v>96</v>
      </c>
      <c r="F29" s="389">
        <f>'B CAS-CAPS-GS only'!F29</f>
        <v>138</v>
      </c>
      <c r="G29" s="387">
        <f t="shared" si="6"/>
        <v>5.3864168618266976E-2</v>
      </c>
      <c r="H29" s="387">
        <f t="shared" si="7"/>
        <v>4.7737444057682744E-2</v>
      </c>
      <c r="I29" s="387">
        <f t="shared" si="8"/>
        <v>5.3654743390357695E-2</v>
      </c>
    </row>
    <row r="30" spans="1:9" ht="26.25" customHeight="1" x14ac:dyDescent="0.2">
      <c r="A30" s="314" t="s">
        <v>98</v>
      </c>
      <c r="B30" s="868" t="s">
        <v>3</v>
      </c>
      <c r="C30" s="869"/>
      <c r="D30" s="93">
        <f>'B CAS-CAPS-GS only'!D30</f>
        <v>0</v>
      </c>
      <c r="E30" s="93">
        <f>'B CAS-CAPS-GS only'!E30</f>
        <v>1</v>
      </c>
      <c r="F30" s="389">
        <f>'B CAS-CAPS-GS only'!F30</f>
        <v>2</v>
      </c>
      <c r="G30" s="387">
        <f t="shared" si="6"/>
        <v>0</v>
      </c>
      <c r="H30" s="387">
        <f t="shared" si="7"/>
        <v>4.9726504226752855E-4</v>
      </c>
      <c r="I30" s="387">
        <f t="shared" si="8"/>
        <v>7.776049766718507E-4</v>
      </c>
    </row>
    <row r="31" spans="1:9" x14ac:dyDescent="0.2">
      <c r="A31" s="314" t="s">
        <v>98</v>
      </c>
      <c r="B31" s="844" t="s">
        <v>4</v>
      </c>
      <c r="C31" s="844"/>
      <c r="D31" s="93">
        <f>'B CAS-CAPS-GS only'!D31</f>
        <v>18</v>
      </c>
      <c r="E31" s="93">
        <f>'B CAS-CAPS-GS only'!E31</f>
        <v>70</v>
      </c>
      <c r="F31" s="389">
        <f>'B CAS-CAPS-GS only'!F31</f>
        <v>87</v>
      </c>
      <c r="G31" s="387">
        <f t="shared" si="6"/>
        <v>4.2154566744730677E-2</v>
      </c>
      <c r="H31" s="387">
        <f t="shared" si="7"/>
        <v>3.4808552958727E-2</v>
      </c>
      <c r="I31" s="387">
        <f t="shared" si="8"/>
        <v>3.3825816485225507E-2</v>
      </c>
    </row>
    <row r="32" spans="1:9" x14ac:dyDescent="0.2">
      <c r="A32" s="314" t="s">
        <v>98</v>
      </c>
      <c r="B32" s="844" t="s">
        <v>5</v>
      </c>
      <c r="C32" s="844"/>
      <c r="D32" s="93">
        <f>'B CAS-CAPS-GS only'!D32</f>
        <v>0</v>
      </c>
      <c r="E32" s="93">
        <f>'B CAS-CAPS-GS only'!E32</f>
        <v>43</v>
      </c>
      <c r="F32" s="389">
        <f>'B CAS-CAPS-GS only'!F32</f>
        <v>105</v>
      </c>
      <c r="G32" s="387">
        <f t="shared" si="6"/>
        <v>0</v>
      </c>
      <c r="H32" s="387">
        <f t="shared" si="7"/>
        <v>2.1382396817503729E-2</v>
      </c>
      <c r="I32" s="387">
        <f t="shared" si="8"/>
        <v>4.082426127527216E-2</v>
      </c>
    </row>
    <row r="33" spans="1:9" x14ac:dyDescent="0.2">
      <c r="A33" s="314" t="s">
        <v>98</v>
      </c>
      <c r="B33" s="858" t="s">
        <v>87</v>
      </c>
      <c r="C33" s="858"/>
      <c r="D33" s="94">
        <f>SUM(D24:D32)</f>
        <v>427</v>
      </c>
      <c r="E33" s="94">
        <f>SUM(E24:E32)</f>
        <v>2011</v>
      </c>
      <c r="F33" s="390">
        <f>SUM(F24:F32)</f>
        <v>2572</v>
      </c>
      <c r="G33" s="387">
        <f t="shared" si="6"/>
        <v>1</v>
      </c>
      <c r="H33" s="387">
        <f t="shared" si="7"/>
        <v>1</v>
      </c>
      <c r="I33" s="387">
        <f t="shared" si="8"/>
        <v>1</v>
      </c>
    </row>
    <row r="34" spans="1:9" x14ac:dyDescent="0.2"/>
    <row r="35" spans="1:9" ht="15.75" x14ac:dyDescent="0.25">
      <c r="B35" s="22" t="s">
        <v>88</v>
      </c>
    </row>
    <row r="36" spans="1:9" x14ac:dyDescent="0.2">
      <c r="A36" s="314" t="s">
        <v>99</v>
      </c>
      <c r="B36" s="3" t="s">
        <v>1025</v>
      </c>
      <c r="F36" s="23"/>
    </row>
    <row r="37" spans="1:9" x14ac:dyDescent="0.2">
      <c r="A37" s="314" t="s">
        <v>99</v>
      </c>
      <c r="B37" s="10" t="s">
        <v>89</v>
      </c>
      <c r="C37" s="95">
        <f>'B SEM'!C25+'B CAS-CAPS-GS only'!C37</f>
        <v>15</v>
      </c>
      <c r="F37" s="23"/>
    </row>
    <row r="38" spans="1:9" x14ac:dyDescent="0.2">
      <c r="A38" s="314" t="s">
        <v>99</v>
      </c>
      <c r="B38" s="10" t="s">
        <v>90</v>
      </c>
      <c r="C38" s="95">
        <f>'B SEM'!C26+'B CAS-CAPS-GS only'!C38</f>
        <v>34</v>
      </c>
      <c r="F38" s="23"/>
    </row>
    <row r="39" spans="1:9" x14ac:dyDescent="0.2">
      <c r="A39" s="314" t="s">
        <v>99</v>
      </c>
      <c r="B39" s="10" t="s">
        <v>91</v>
      </c>
      <c r="C39" s="95">
        <f>'B SEM'!C27+'B CAS-CAPS-GS only'!C39</f>
        <v>568</v>
      </c>
      <c r="F39" s="23"/>
    </row>
    <row r="40" spans="1:9" x14ac:dyDescent="0.2">
      <c r="A40" s="314" t="s">
        <v>99</v>
      </c>
      <c r="B40" s="10" t="s">
        <v>579</v>
      </c>
      <c r="C40" s="95">
        <f>'B SEM'!C28+'B CAS-CAPS-GS only'!C40</f>
        <v>35</v>
      </c>
      <c r="F40" s="23"/>
    </row>
    <row r="41" spans="1:9" x14ac:dyDescent="0.2">
      <c r="A41" s="314" t="s">
        <v>99</v>
      </c>
      <c r="B41" s="10" t="s">
        <v>92</v>
      </c>
      <c r="C41" s="95">
        <f>'B SEM'!C29+'B CAS-CAPS-GS only'!C41</f>
        <v>283</v>
      </c>
      <c r="F41" s="23"/>
    </row>
    <row r="42" spans="1:9" x14ac:dyDescent="0.2">
      <c r="A42" s="314" t="s">
        <v>99</v>
      </c>
      <c r="B42" s="10" t="s">
        <v>93</v>
      </c>
      <c r="C42" s="95">
        <f>'B SEM'!C30+'B CAS-CAPS-GS only'!C42</f>
        <v>0</v>
      </c>
      <c r="F42" s="23"/>
    </row>
    <row r="43" spans="1:9" ht="25.5" x14ac:dyDescent="0.2">
      <c r="A43" s="314" t="s">
        <v>99</v>
      </c>
      <c r="B43" s="261" t="s">
        <v>473</v>
      </c>
      <c r="C43" s="95">
        <f>'B SEM'!C31+'B CAS-CAPS-GS only'!C43</f>
        <v>22</v>
      </c>
      <c r="F43" s="23"/>
    </row>
    <row r="44" spans="1:9" ht="25.5" x14ac:dyDescent="0.2">
      <c r="A44" s="314" t="s">
        <v>99</v>
      </c>
      <c r="B44" s="261" t="s">
        <v>474</v>
      </c>
      <c r="C44" s="95">
        <f>'B SEM'!C32+'B CAS-CAPS-GS only'!C44</f>
        <v>21</v>
      </c>
      <c r="F44" s="23"/>
    </row>
    <row r="45" spans="1:9" x14ac:dyDescent="0.2">
      <c r="A45" s="314" t="s">
        <v>99</v>
      </c>
      <c r="B45" s="268" t="s">
        <v>475</v>
      </c>
      <c r="C45" s="95">
        <f>'B SEM'!C33+'B CAS-CAPS-GS only'!C45</f>
        <v>0</v>
      </c>
      <c r="F45" s="23"/>
    </row>
    <row r="46" spans="1:9" x14ac:dyDescent="0.2"/>
    <row r="47" spans="1:9" ht="15.75" x14ac:dyDescent="0.2">
      <c r="B47" s="24" t="s">
        <v>94</v>
      </c>
      <c r="C47" s="287"/>
      <c r="D47" s="287"/>
      <c r="E47" s="287"/>
      <c r="F47" s="287"/>
    </row>
    <row r="48" spans="1:9" s="607" customFormat="1" ht="54.75" customHeight="1" x14ac:dyDescent="0.2">
      <c r="A48" s="602"/>
      <c r="B48" s="859" t="s">
        <v>1026</v>
      </c>
      <c r="C48" s="860"/>
      <c r="D48" s="860"/>
      <c r="E48" s="860"/>
      <c r="F48" s="860"/>
    </row>
    <row r="49" spans="1:256" s="607" customFormat="1" x14ac:dyDescent="0.2">
      <c r="A49" s="618"/>
      <c r="B49" s="598"/>
      <c r="C49" s="598"/>
      <c r="D49" s="598"/>
      <c r="E49" s="598"/>
      <c r="F49" s="598"/>
    </row>
    <row r="50" spans="1:256" s="607" customFormat="1" x14ac:dyDescent="0.2">
      <c r="A50" s="602"/>
      <c r="B50" s="861" t="s">
        <v>327</v>
      </c>
      <c r="C50" s="862"/>
      <c r="D50" s="599"/>
      <c r="E50" s="599"/>
      <c r="F50" s="599"/>
    </row>
    <row r="51" spans="1:256" s="607" customFormat="1" x14ac:dyDescent="0.2">
      <c r="A51" s="603"/>
      <c r="B51" s="184"/>
      <c r="C51" s="184"/>
      <c r="D51" s="184"/>
      <c r="E51" s="184"/>
      <c r="F51" s="184"/>
    </row>
    <row r="52" spans="1:256" s="607" customFormat="1" ht="12.75" customHeight="1" x14ac:dyDescent="0.2">
      <c r="A52" s="603"/>
      <c r="B52" s="859" t="s">
        <v>1027</v>
      </c>
      <c r="C52" s="859"/>
      <c r="D52" s="859"/>
      <c r="E52" s="859"/>
      <c r="F52" s="859"/>
      <c r="G52" s="859"/>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c r="AG52" s="859"/>
      <c r="AH52" s="859"/>
      <c r="AI52" s="859"/>
      <c r="AJ52" s="859"/>
      <c r="AK52" s="859"/>
      <c r="AL52" s="859"/>
      <c r="AM52" s="859"/>
      <c r="AN52" s="859"/>
      <c r="AO52" s="859"/>
      <c r="AP52" s="859"/>
      <c r="AQ52" s="859"/>
      <c r="AR52" s="859"/>
      <c r="AS52" s="859"/>
      <c r="AT52" s="859"/>
      <c r="AU52" s="859"/>
      <c r="AV52" s="859"/>
      <c r="AW52" s="859"/>
      <c r="AX52" s="859"/>
      <c r="AY52" s="859"/>
      <c r="AZ52" s="859"/>
      <c r="BA52" s="859"/>
      <c r="BB52" s="859"/>
      <c r="BC52" s="859"/>
      <c r="BD52" s="859"/>
      <c r="BE52" s="859"/>
      <c r="BF52" s="859"/>
      <c r="BG52" s="859"/>
      <c r="BH52" s="859"/>
      <c r="BI52" s="859"/>
      <c r="BJ52" s="859"/>
      <c r="BK52" s="859"/>
      <c r="BL52" s="859"/>
      <c r="BM52" s="859"/>
      <c r="BN52" s="859"/>
      <c r="BO52" s="859"/>
      <c r="BP52" s="859"/>
      <c r="BQ52" s="859"/>
      <c r="BR52" s="859"/>
      <c r="BS52" s="859"/>
      <c r="BT52" s="859"/>
      <c r="BU52" s="859"/>
      <c r="BV52" s="859"/>
      <c r="BW52" s="859"/>
      <c r="BX52" s="859"/>
      <c r="BY52" s="859"/>
      <c r="BZ52" s="859"/>
      <c r="CA52" s="859"/>
      <c r="CB52" s="859"/>
      <c r="CC52" s="859"/>
      <c r="CD52" s="859"/>
      <c r="CE52" s="859"/>
      <c r="CF52" s="859"/>
      <c r="CG52" s="859"/>
      <c r="CH52" s="859"/>
      <c r="CI52" s="859"/>
      <c r="CJ52" s="859"/>
      <c r="CK52" s="859"/>
      <c r="CL52" s="859"/>
      <c r="CM52" s="859"/>
      <c r="CN52" s="859"/>
      <c r="CO52" s="859"/>
      <c r="CP52" s="859"/>
      <c r="CQ52" s="859"/>
      <c r="CR52" s="859"/>
      <c r="CS52" s="859"/>
      <c r="CT52" s="859"/>
      <c r="CU52" s="859"/>
      <c r="CV52" s="859"/>
      <c r="CW52" s="859"/>
      <c r="CX52" s="859"/>
      <c r="CY52" s="859"/>
      <c r="CZ52" s="859"/>
      <c r="DA52" s="859"/>
      <c r="DB52" s="859"/>
      <c r="DC52" s="859"/>
      <c r="DD52" s="859"/>
      <c r="DE52" s="859"/>
      <c r="DF52" s="859"/>
      <c r="DG52" s="859"/>
      <c r="DH52" s="859"/>
      <c r="DI52" s="859"/>
      <c r="DJ52" s="859"/>
      <c r="DK52" s="859"/>
      <c r="DL52" s="859"/>
      <c r="DM52" s="859"/>
      <c r="DN52" s="859"/>
      <c r="DO52" s="859"/>
      <c r="DP52" s="859"/>
      <c r="DQ52" s="859"/>
      <c r="DR52" s="859"/>
      <c r="DS52" s="859"/>
      <c r="DT52" s="859"/>
      <c r="DU52" s="859"/>
      <c r="DV52" s="859"/>
      <c r="DW52" s="859"/>
      <c r="DX52" s="859"/>
      <c r="DY52" s="859"/>
      <c r="DZ52" s="859"/>
      <c r="EA52" s="859"/>
      <c r="EB52" s="859"/>
      <c r="EC52" s="859"/>
      <c r="ED52" s="859"/>
      <c r="EE52" s="859"/>
      <c r="EF52" s="859"/>
      <c r="EG52" s="859"/>
      <c r="EH52" s="859"/>
      <c r="EI52" s="859"/>
      <c r="EJ52" s="859"/>
      <c r="EK52" s="859"/>
      <c r="EL52" s="859"/>
      <c r="EM52" s="859"/>
      <c r="EN52" s="859"/>
      <c r="EO52" s="859"/>
      <c r="EP52" s="859"/>
      <c r="EQ52" s="859"/>
      <c r="ER52" s="859"/>
      <c r="ES52" s="859"/>
      <c r="ET52" s="859"/>
      <c r="EU52" s="859"/>
      <c r="EV52" s="859"/>
      <c r="EW52" s="859"/>
      <c r="EX52" s="859"/>
      <c r="EY52" s="859"/>
      <c r="EZ52" s="859"/>
      <c r="FA52" s="859"/>
      <c r="FB52" s="859"/>
      <c r="FC52" s="859"/>
      <c r="FD52" s="859"/>
      <c r="FE52" s="859"/>
      <c r="FF52" s="859"/>
      <c r="FG52" s="859"/>
      <c r="FH52" s="859"/>
      <c r="FI52" s="859"/>
      <c r="FJ52" s="859"/>
      <c r="FK52" s="859"/>
      <c r="FL52" s="859"/>
      <c r="FM52" s="859"/>
      <c r="FN52" s="859"/>
      <c r="FO52" s="859"/>
      <c r="FP52" s="859"/>
      <c r="FQ52" s="859"/>
      <c r="FR52" s="859"/>
      <c r="FS52" s="859"/>
      <c r="FT52" s="859"/>
      <c r="FU52" s="859"/>
      <c r="FV52" s="859"/>
      <c r="FW52" s="859"/>
      <c r="FX52" s="859"/>
      <c r="FY52" s="859"/>
      <c r="FZ52" s="859"/>
      <c r="GA52" s="859"/>
      <c r="GB52" s="859"/>
      <c r="GC52" s="859"/>
      <c r="GD52" s="859"/>
      <c r="GE52" s="859"/>
      <c r="GF52" s="859"/>
      <c r="GG52" s="859"/>
      <c r="GH52" s="859"/>
      <c r="GI52" s="859"/>
      <c r="GJ52" s="859"/>
      <c r="GK52" s="859"/>
      <c r="GL52" s="859"/>
      <c r="GM52" s="859"/>
      <c r="GN52" s="859"/>
      <c r="GO52" s="859"/>
      <c r="GP52" s="859"/>
      <c r="GQ52" s="859"/>
      <c r="GR52" s="859"/>
      <c r="GS52" s="859"/>
      <c r="GT52" s="859"/>
      <c r="GU52" s="859"/>
      <c r="GV52" s="859"/>
      <c r="GW52" s="859"/>
      <c r="GX52" s="859"/>
      <c r="GY52" s="859"/>
      <c r="GZ52" s="859"/>
      <c r="HA52" s="859"/>
      <c r="HB52" s="859"/>
      <c r="HC52" s="859"/>
      <c r="HD52" s="859"/>
      <c r="HE52" s="859"/>
      <c r="HF52" s="859"/>
      <c r="HG52" s="859"/>
      <c r="HH52" s="859"/>
      <c r="HI52" s="859"/>
      <c r="HJ52" s="859"/>
      <c r="HK52" s="859"/>
      <c r="HL52" s="859"/>
      <c r="HM52" s="859"/>
      <c r="HN52" s="859"/>
      <c r="HO52" s="859"/>
      <c r="HP52" s="859"/>
      <c r="HQ52" s="859"/>
      <c r="HR52" s="859"/>
      <c r="HS52" s="859"/>
      <c r="HT52" s="859"/>
      <c r="HU52" s="859"/>
      <c r="HV52" s="859"/>
      <c r="HW52" s="859"/>
      <c r="HX52" s="859"/>
      <c r="HY52" s="859"/>
      <c r="HZ52" s="859"/>
      <c r="IA52" s="859"/>
      <c r="IB52" s="859"/>
      <c r="IC52" s="859"/>
      <c r="ID52" s="859"/>
      <c r="IE52" s="859"/>
      <c r="IF52" s="859"/>
      <c r="IG52" s="859"/>
      <c r="IH52" s="859"/>
      <c r="II52" s="859"/>
      <c r="IJ52" s="859"/>
      <c r="IK52" s="859"/>
      <c r="IL52" s="859"/>
      <c r="IM52" s="859"/>
      <c r="IN52" s="859"/>
      <c r="IO52" s="859"/>
      <c r="IP52" s="859"/>
      <c r="IQ52" s="859"/>
      <c r="IR52" s="859"/>
      <c r="IS52" s="859"/>
      <c r="IT52" s="859"/>
      <c r="IU52" s="859"/>
      <c r="IV52" s="859"/>
    </row>
    <row r="53" spans="1:256" s="607" customFormat="1" x14ac:dyDescent="0.2">
      <c r="A53" s="603"/>
      <c r="B53" s="859"/>
      <c r="C53" s="859"/>
      <c r="D53" s="859"/>
      <c r="E53" s="859"/>
      <c r="F53" s="859"/>
      <c r="G53" s="859"/>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c r="AG53" s="859"/>
      <c r="AH53" s="859"/>
      <c r="AI53" s="859"/>
      <c r="AJ53" s="859"/>
      <c r="AK53" s="859"/>
      <c r="AL53" s="859"/>
      <c r="AM53" s="859"/>
      <c r="AN53" s="859"/>
      <c r="AO53" s="859"/>
      <c r="AP53" s="859"/>
      <c r="AQ53" s="859"/>
      <c r="AR53" s="859"/>
      <c r="AS53" s="859"/>
      <c r="AT53" s="859"/>
      <c r="AU53" s="859"/>
      <c r="AV53" s="859"/>
      <c r="AW53" s="859"/>
      <c r="AX53" s="859"/>
      <c r="AY53" s="859"/>
      <c r="AZ53" s="859"/>
      <c r="BA53" s="859"/>
      <c r="BB53" s="859"/>
      <c r="BC53" s="859"/>
      <c r="BD53" s="859"/>
      <c r="BE53" s="859"/>
      <c r="BF53" s="859"/>
      <c r="BG53" s="859"/>
      <c r="BH53" s="859"/>
      <c r="BI53" s="859"/>
      <c r="BJ53" s="859"/>
      <c r="BK53" s="859"/>
      <c r="BL53" s="859"/>
      <c r="BM53" s="859"/>
      <c r="BN53" s="859"/>
      <c r="BO53" s="859"/>
      <c r="BP53" s="859"/>
      <c r="BQ53" s="859"/>
      <c r="BR53" s="859"/>
      <c r="BS53" s="859"/>
      <c r="BT53" s="859"/>
      <c r="BU53" s="859"/>
      <c r="BV53" s="859"/>
      <c r="BW53" s="859"/>
      <c r="BX53" s="859"/>
      <c r="BY53" s="859"/>
      <c r="BZ53" s="859"/>
      <c r="CA53" s="859"/>
      <c r="CB53" s="859"/>
      <c r="CC53" s="859"/>
      <c r="CD53" s="859"/>
      <c r="CE53" s="859"/>
      <c r="CF53" s="859"/>
      <c r="CG53" s="859"/>
      <c r="CH53" s="859"/>
      <c r="CI53" s="859"/>
      <c r="CJ53" s="859"/>
      <c r="CK53" s="859"/>
      <c r="CL53" s="859"/>
      <c r="CM53" s="859"/>
      <c r="CN53" s="859"/>
      <c r="CO53" s="859"/>
      <c r="CP53" s="859"/>
      <c r="CQ53" s="859"/>
      <c r="CR53" s="859"/>
      <c r="CS53" s="859"/>
      <c r="CT53" s="859"/>
      <c r="CU53" s="859"/>
      <c r="CV53" s="859"/>
      <c r="CW53" s="859"/>
      <c r="CX53" s="859"/>
      <c r="CY53" s="859"/>
      <c r="CZ53" s="859"/>
      <c r="DA53" s="859"/>
      <c r="DB53" s="859"/>
      <c r="DC53" s="859"/>
      <c r="DD53" s="859"/>
      <c r="DE53" s="859"/>
      <c r="DF53" s="859"/>
      <c r="DG53" s="859"/>
      <c r="DH53" s="859"/>
      <c r="DI53" s="859"/>
      <c r="DJ53" s="859"/>
      <c r="DK53" s="859"/>
      <c r="DL53" s="859"/>
      <c r="DM53" s="859"/>
      <c r="DN53" s="859"/>
      <c r="DO53" s="859"/>
      <c r="DP53" s="859"/>
      <c r="DQ53" s="859"/>
      <c r="DR53" s="859"/>
      <c r="DS53" s="859"/>
      <c r="DT53" s="859"/>
      <c r="DU53" s="859"/>
      <c r="DV53" s="859"/>
      <c r="DW53" s="859"/>
      <c r="DX53" s="859"/>
      <c r="DY53" s="859"/>
      <c r="DZ53" s="859"/>
      <c r="EA53" s="859"/>
      <c r="EB53" s="859"/>
      <c r="EC53" s="859"/>
      <c r="ED53" s="859"/>
      <c r="EE53" s="859"/>
      <c r="EF53" s="859"/>
      <c r="EG53" s="859"/>
      <c r="EH53" s="859"/>
      <c r="EI53" s="859"/>
      <c r="EJ53" s="859"/>
      <c r="EK53" s="859"/>
      <c r="EL53" s="859"/>
      <c r="EM53" s="859"/>
      <c r="EN53" s="859"/>
      <c r="EO53" s="859"/>
      <c r="EP53" s="859"/>
      <c r="EQ53" s="859"/>
      <c r="ER53" s="859"/>
      <c r="ES53" s="859"/>
      <c r="ET53" s="859"/>
      <c r="EU53" s="859"/>
      <c r="EV53" s="859"/>
      <c r="EW53" s="859"/>
      <c r="EX53" s="859"/>
      <c r="EY53" s="859"/>
      <c r="EZ53" s="859"/>
      <c r="FA53" s="859"/>
      <c r="FB53" s="859"/>
      <c r="FC53" s="859"/>
      <c r="FD53" s="859"/>
      <c r="FE53" s="859"/>
      <c r="FF53" s="859"/>
      <c r="FG53" s="859"/>
      <c r="FH53" s="859"/>
      <c r="FI53" s="859"/>
      <c r="FJ53" s="859"/>
      <c r="FK53" s="859"/>
      <c r="FL53" s="859"/>
      <c r="FM53" s="859"/>
      <c r="FN53" s="859"/>
      <c r="FO53" s="859"/>
      <c r="FP53" s="859"/>
      <c r="FQ53" s="859"/>
      <c r="FR53" s="859"/>
      <c r="FS53" s="859"/>
      <c r="FT53" s="859"/>
      <c r="FU53" s="859"/>
      <c r="FV53" s="859"/>
      <c r="FW53" s="859"/>
      <c r="FX53" s="859"/>
      <c r="FY53" s="859"/>
      <c r="FZ53" s="859"/>
      <c r="GA53" s="859"/>
      <c r="GB53" s="859"/>
      <c r="GC53" s="859"/>
      <c r="GD53" s="859"/>
      <c r="GE53" s="859"/>
      <c r="GF53" s="859"/>
      <c r="GG53" s="859"/>
      <c r="GH53" s="859"/>
      <c r="GI53" s="859"/>
      <c r="GJ53" s="859"/>
      <c r="GK53" s="859"/>
      <c r="GL53" s="859"/>
      <c r="GM53" s="859"/>
      <c r="GN53" s="859"/>
      <c r="GO53" s="859"/>
      <c r="GP53" s="859"/>
      <c r="GQ53" s="859"/>
      <c r="GR53" s="859"/>
      <c r="GS53" s="859"/>
      <c r="GT53" s="859"/>
      <c r="GU53" s="859"/>
      <c r="GV53" s="859"/>
      <c r="GW53" s="859"/>
      <c r="GX53" s="859"/>
      <c r="GY53" s="859"/>
      <c r="GZ53" s="859"/>
      <c r="HA53" s="859"/>
      <c r="HB53" s="859"/>
      <c r="HC53" s="859"/>
      <c r="HD53" s="859"/>
      <c r="HE53" s="859"/>
      <c r="HF53" s="859"/>
      <c r="HG53" s="859"/>
      <c r="HH53" s="859"/>
      <c r="HI53" s="859"/>
      <c r="HJ53" s="859"/>
      <c r="HK53" s="859"/>
      <c r="HL53" s="859"/>
      <c r="HM53" s="859"/>
      <c r="HN53" s="859"/>
      <c r="HO53" s="859"/>
      <c r="HP53" s="859"/>
      <c r="HQ53" s="859"/>
      <c r="HR53" s="859"/>
      <c r="HS53" s="859"/>
      <c r="HT53" s="859"/>
      <c r="HU53" s="859"/>
      <c r="HV53" s="859"/>
      <c r="HW53" s="859"/>
      <c r="HX53" s="859"/>
      <c r="HY53" s="859"/>
      <c r="HZ53" s="859"/>
      <c r="IA53" s="859"/>
      <c r="IB53" s="859"/>
      <c r="IC53" s="859"/>
      <c r="ID53" s="859"/>
      <c r="IE53" s="859"/>
      <c r="IF53" s="859"/>
      <c r="IG53" s="859"/>
      <c r="IH53" s="859"/>
      <c r="II53" s="859"/>
      <c r="IJ53" s="859"/>
      <c r="IK53" s="859"/>
      <c r="IL53" s="859"/>
      <c r="IM53" s="859"/>
      <c r="IN53" s="859"/>
      <c r="IO53" s="859"/>
      <c r="IP53" s="859"/>
      <c r="IQ53" s="859"/>
      <c r="IR53" s="859"/>
      <c r="IS53" s="859"/>
      <c r="IT53" s="859"/>
      <c r="IU53" s="859"/>
      <c r="IV53" s="859"/>
    </row>
    <row r="54" spans="1:256" s="607" customFormat="1" ht="80.25" customHeight="1" x14ac:dyDescent="0.2">
      <c r="A54" s="603"/>
      <c r="B54" s="859"/>
      <c r="C54" s="859"/>
      <c r="D54" s="859"/>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59"/>
      <c r="DI54" s="859"/>
      <c r="DJ54" s="859"/>
      <c r="DK54" s="859"/>
      <c r="DL54" s="859"/>
      <c r="DM54" s="859"/>
      <c r="DN54" s="859"/>
      <c r="DO54" s="859"/>
      <c r="DP54" s="859"/>
      <c r="DQ54" s="859"/>
      <c r="DR54" s="859"/>
      <c r="DS54" s="859"/>
      <c r="DT54" s="859"/>
      <c r="DU54" s="859"/>
      <c r="DV54" s="859"/>
      <c r="DW54" s="859"/>
      <c r="DX54" s="859"/>
      <c r="DY54" s="859"/>
      <c r="DZ54" s="859"/>
      <c r="EA54" s="859"/>
      <c r="EB54" s="859"/>
      <c r="EC54" s="859"/>
      <c r="ED54" s="859"/>
      <c r="EE54" s="859"/>
      <c r="EF54" s="859"/>
      <c r="EG54" s="859"/>
      <c r="EH54" s="859"/>
      <c r="EI54" s="859"/>
      <c r="EJ54" s="859"/>
      <c r="EK54" s="859"/>
      <c r="EL54" s="859"/>
      <c r="EM54" s="859"/>
      <c r="EN54" s="859"/>
      <c r="EO54" s="859"/>
      <c r="EP54" s="859"/>
      <c r="EQ54" s="859"/>
      <c r="ER54" s="859"/>
      <c r="ES54" s="859"/>
      <c r="ET54" s="859"/>
      <c r="EU54" s="859"/>
      <c r="EV54" s="859"/>
      <c r="EW54" s="859"/>
      <c r="EX54" s="859"/>
      <c r="EY54" s="859"/>
      <c r="EZ54" s="859"/>
      <c r="FA54" s="859"/>
      <c r="FB54" s="859"/>
      <c r="FC54" s="859"/>
      <c r="FD54" s="859"/>
      <c r="FE54" s="859"/>
      <c r="FF54" s="859"/>
      <c r="FG54" s="859"/>
      <c r="FH54" s="859"/>
      <c r="FI54" s="859"/>
      <c r="FJ54" s="859"/>
      <c r="FK54" s="859"/>
      <c r="FL54" s="859"/>
      <c r="FM54" s="859"/>
      <c r="FN54" s="859"/>
      <c r="FO54" s="859"/>
      <c r="FP54" s="859"/>
      <c r="FQ54" s="859"/>
      <c r="FR54" s="859"/>
      <c r="FS54" s="859"/>
      <c r="FT54" s="859"/>
      <c r="FU54" s="859"/>
      <c r="FV54" s="859"/>
      <c r="FW54" s="859"/>
      <c r="FX54" s="859"/>
      <c r="FY54" s="859"/>
      <c r="FZ54" s="859"/>
      <c r="GA54" s="859"/>
      <c r="GB54" s="859"/>
      <c r="GC54" s="859"/>
      <c r="GD54" s="859"/>
      <c r="GE54" s="859"/>
      <c r="GF54" s="859"/>
      <c r="GG54" s="859"/>
      <c r="GH54" s="859"/>
      <c r="GI54" s="859"/>
      <c r="GJ54" s="859"/>
      <c r="GK54" s="859"/>
      <c r="GL54" s="859"/>
      <c r="GM54" s="859"/>
      <c r="GN54" s="859"/>
      <c r="GO54" s="859"/>
      <c r="GP54" s="859"/>
      <c r="GQ54" s="859"/>
      <c r="GR54" s="859"/>
      <c r="GS54" s="859"/>
      <c r="GT54" s="859"/>
      <c r="GU54" s="859"/>
      <c r="GV54" s="859"/>
      <c r="GW54" s="859"/>
      <c r="GX54" s="859"/>
      <c r="GY54" s="859"/>
      <c r="GZ54" s="859"/>
      <c r="HA54" s="859"/>
      <c r="HB54" s="859"/>
      <c r="HC54" s="859"/>
      <c r="HD54" s="859"/>
      <c r="HE54" s="859"/>
      <c r="HF54" s="859"/>
      <c r="HG54" s="859"/>
      <c r="HH54" s="859"/>
      <c r="HI54" s="859"/>
      <c r="HJ54" s="859"/>
      <c r="HK54" s="859"/>
      <c r="HL54" s="859"/>
      <c r="HM54" s="859"/>
      <c r="HN54" s="859"/>
      <c r="HO54" s="859"/>
      <c r="HP54" s="859"/>
      <c r="HQ54" s="859"/>
      <c r="HR54" s="859"/>
      <c r="HS54" s="859"/>
      <c r="HT54" s="859"/>
      <c r="HU54" s="859"/>
      <c r="HV54" s="859"/>
      <c r="HW54" s="859"/>
      <c r="HX54" s="859"/>
      <c r="HY54" s="859"/>
      <c r="HZ54" s="859"/>
      <c r="IA54" s="859"/>
      <c r="IB54" s="859"/>
      <c r="IC54" s="859"/>
      <c r="ID54" s="859"/>
      <c r="IE54" s="859"/>
      <c r="IF54" s="859"/>
      <c r="IG54" s="859"/>
      <c r="IH54" s="859"/>
      <c r="II54" s="859"/>
      <c r="IJ54" s="859"/>
      <c r="IK54" s="859"/>
      <c r="IL54" s="859"/>
      <c r="IM54" s="859"/>
      <c r="IN54" s="859"/>
      <c r="IO54" s="859"/>
      <c r="IP54" s="859"/>
      <c r="IQ54" s="859"/>
      <c r="IR54" s="859"/>
      <c r="IS54" s="859"/>
      <c r="IT54" s="859"/>
      <c r="IU54" s="859"/>
      <c r="IV54" s="859"/>
    </row>
    <row r="55" spans="1:256" s="607" customFormat="1" x14ac:dyDescent="0.2">
      <c r="A55" s="603"/>
      <c r="B55" s="184"/>
      <c r="C55" s="184"/>
      <c r="D55" s="184"/>
      <c r="E55" s="184"/>
      <c r="F55" s="184"/>
    </row>
    <row r="56" spans="1:256" s="607" customFormat="1" x14ac:dyDescent="0.2">
      <c r="A56" s="603"/>
      <c r="B56" s="186" t="s">
        <v>1029</v>
      </c>
      <c r="C56" s="600"/>
      <c r="D56" s="600"/>
      <c r="E56" s="600"/>
      <c r="F56" s="184"/>
    </row>
    <row r="57" spans="1:256" s="185" customFormat="1" ht="48" customHeight="1" x14ac:dyDescent="0.2">
      <c r="A57" s="604"/>
      <c r="B57" s="863"/>
      <c r="C57" s="865" t="s">
        <v>905</v>
      </c>
      <c r="D57" s="865" t="s">
        <v>906</v>
      </c>
      <c r="E57" s="865" t="s">
        <v>907</v>
      </c>
      <c r="F57" s="865" t="s">
        <v>908</v>
      </c>
    </row>
    <row r="58" spans="1:256" s="185" customFormat="1" ht="38.25" customHeight="1" x14ac:dyDescent="0.2">
      <c r="A58" s="604"/>
      <c r="B58" s="864"/>
      <c r="C58" s="866"/>
      <c r="D58" s="866"/>
      <c r="E58" s="866"/>
      <c r="F58" s="866"/>
    </row>
    <row r="59" spans="1:256" s="185" customFormat="1" ht="65.25" customHeight="1" x14ac:dyDescent="0.2">
      <c r="A59" s="605" t="s">
        <v>909</v>
      </c>
      <c r="B59" s="608" t="s">
        <v>1030</v>
      </c>
      <c r="C59" s="601">
        <f>'B CAS'!C59</f>
        <v>160</v>
      </c>
      <c r="D59" s="601">
        <f>'B CAS'!D59</f>
        <v>194</v>
      </c>
      <c r="E59" s="601">
        <f>'B CAS'!E59</f>
        <v>227</v>
      </c>
      <c r="F59" s="601">
        <f t="shared" ref="F59:F64" si="9">SUM(C59:E59)</f>
        <v>581</v>
      </c>
    </row>
    <row r="60" spans="1:256" s="185" customFormat="1" ht="62.25" customHeight="1" x14ac:dyDescent="0.2">
      <c r="A60" s="605" t="s">
        <v>910</v>
      </c>
      <c r="B60" s="609" t="s">
        <v>1031</v>
      </c>
      <c r="C60" s="601">
        <f>'B CAS'!C60</f>
        <v>0</v>
      </c>
      <c r="D60" s="601">
        <f>'B CAS'!D60</f>
        <v>0</v>
      </c>
      <c r="E60" s="601">
        <f>'B CAS'!E60</f>
        <v>0</v>
      </c>
      <c r="F60" s="601">
        <f t="shared" si="9"/>
        <v>0</v>
      </c>
    </row>
    <row r="61" spans="1:256" s="607" customFormat="1" ht="51.75" customHeight="1" x14ac:dyDescent="0.2">
      <c r="A61" s="605" t="s">
        <v>911</v>
      </c>
      <c r="B61" s="608" t="s">
        <v>1032</v>
      </c>
      <c r="C61" s="601">
        <f>(C59-C60)</f>
        <v>160</v>
      </c>
      <c r="D61" s="601">
        <f>(D59-D60)</f>
        <v>194</v>
      </c>
      <c r="E61" s="601">
        <f>(E59-E60)</f>
        <v>227</v>
      </c>
      <c r="F61" s="601">
        <f t="shared" si="9"/>
        <v>581</v>
      </c>
    </row>
    <row r="62" spans="1:256" s="607" customFormat="1" ht="57" customHeight="1" x14ac:dyDescent="0.2">
      <c r="A62" s="605" t="s">
        <v>912</v>
      </c>
      <c r="B62" s="610" t="s">
        <v>1033</v>
      </c>
      <c r="C62" s="601">
        <f>'B CAS'!C62</f>
        <v>91</v>
      </c>
      <c r="D62" s="601">
        <f>'B CAS'!D62</f>
        <v>125</v>
      </c>
      <c r="E62" s="601">
        <f>'B CAS'!E62</f>
        <v>157</v>
      </c>
      <c r="F62" s="601">
        <f t="shared" si="9"/>
        <v>373</v>
      </c>
    </row>
    <row r="63" spans="1:256" s="607" customFormat="1" ht="66" customHeight="1" x14ac:dyDescent="0.2">
      <c r="A63" s="605" t="s">
        <v>913</v>
      </c>
      <c r="B63" s="611" t="s">
        <v>1034</v>
      </c>
      <c r="C63" s="601">
        <f>'B CAS'!C63</f>
        <v>15</v>
      </c>
      <c r="D63" s="601">
        <f>'B CAS'!D63</f>
        <v>17</v>
      </c>
      <c r="E63" s="601">
        <f>'B CAS'!E63</f>
        <v>24</v>
      </c>
      <c r="F63" s="601">
        <f t="shared" si="9"/>
        <v>56</v>
      </c>
    </row>
    <row r="64" spans="1:256" s="607" customFormat="1" ht="63.75" customHeight="1" x14ac:dyDescent="0.2">
      <c r="A64" s="605" t="s">
        <v>914</v>
      </c>
      <c r="B64" s="611" t="s">
        <v>1035</v>
      </c>
      <c r="C64" s="601">
        <f>'B CAS'!C64</f>
        <v>2</v>
      </c>
      <c r="D64" s="601">
        <f>'B CAS'!D64</f>
        <v>1</v>
      </c>
      <c r="E64" s="601">
        <f>'B CAS'!E64</f>
        <v>1</v>
      </c>
      <c r="F64" s="601">
        <f t="shared" si="9"/>
        <v>4</v>
      </c>
    </row>
    <row r="65" spans="1:6" s="607" customFormat="1" ht="25.5" customHeight="1" x14ac:dyDescent="0.2">
      <c r="A65" s="605" t="s">
        <v>915</v>
      </c>
      <c r="B65" s="610" t="s">
        <v>916</v>
      </c>
      <c r="C65" s="601">
        <f>SUM(C62:C64)</f>
        <v>108</v>
      </c>
      <c r="D65" s="601">
        <f>SUM(D62:D64)</f>
        <v>143</v>
      </c>
      <c r="E65" s="601">
        <f>SUM(E62:E64)</f>
        <v>182</v>
      </c>
      <c r="F65" s="601">
        <f>SUM(F62:F64)</f>
        <v>433</v>
      </c>
    </row>
    <row r="66" spans="1:6" s="607" customFormat="1" ht="27.75" customHeight="1" x14ac:dyDescent="0.2">
      <c r="A66" s="605" t="s">
        <v>917</v>
      </c>
      <c r="B66" s="610" t="s">
        <v>1036</v>
      </c>
      <c r="C66" s="621">
        <f>C65/C61</f>
        <v>0.67500000000000004</v>
      </c>
      <c r="D66" s="621">
        <f>D65/D61</f>
        <v>0.73711340206185572</v>
      </c>
      <c r="E66" s="621">
        <f>E65/E61</f>
        <v>0.80176211453744495</v>
      </c>
      <c r="F66" s="621">
        <f>F65/F61</f>
        <v>0.74526678141135971</v>
      </c>
    </row>
    <row r="67" spans="1:6" s="607" customFormat="1" ht="30.75" customHeight="1" x14ac:dyDescent="0.2">
      <c r="A67" s="369"/>
      <c r="B67" s="186" t="s">
        <v>990</v>
      </c>
      <c r="C67" s="184"/>
      <c r="D67" s="184"/>
      <c r="E67" s="184"/>
      <c r="F67" s="184"/>
    </row>
    <row r="68" spans="1:6" s="607" customFormat="1" ht="42" customHeight="1" x14ac:dyDescent="0.2">
      <c r="A68" s="604"/>
      <c r="B68" s="863"/>
      <c r="C68" s="867" t="s">
        <v>905</v>
      </c>
      <c r="D68" s="867" t="s">
        <v>906</v>
      </c>
      <c r="E68" s="867" t="s">
        <v>907</v>
      </c>
      <c r="F68" s="867" t="s">
        <v>908</v>
      </c>
    </row>
    <row r="69" spans="1:6" s="607" customFormat="1" ht="37.5" customHeight="1" x14ac:dyDescent="0.2">
      <c r="A69" s="604"/>
      <c r="B69" s="864"/>
      <c r="C69" s="867"/>
      <c r="D69" s="867"/>
      <c r="E69" s="867"/>
      <c r="F69" s="867"/>
    </row>
    <row r="70" spans="1:6" s="185" customFormat="1" ht="57.75" customHeight="1" x14ac:dyDescent="0.2">
      <c r="A70" s="605" t="s">
        <v>909</v>
      </c>
      <c r="B70" s="608" t="s">
        <v>991</v>
      </c>
      <c r="C70" s="746">
        <f>'B CAS'!C70</f>
        <v>127</v>
      </c>
      <c r="D70" s="622">
        <f>'B CAS'!D70</f>
        <v>207</v>
      </c>
      <c r="E70" s="622">
        <f>'B CAS'!E70</f>
        <v>223</v>
      </c>
      <c r="F70" s="505">
        <f t="shared" ref="F70:F76" si="10">SUM(C70:E70)</f>
        <v>557</v>
      </c>
    </row>
    <row r="71" spans="1:6" s="185" customFormat="1" ht="60" customHeight="1" x14ac:dyDescent="0.2">
      <c r="A71" s="605" t="s">
        <v>910</v>
      </c>
      <c r="B71" s="609" t="s">
        <v>992</v>
      </c>
      <c r="C71" s="606">
        <f>'B CAS'!C71</f>
        <v>0</v>
      </c>
      <c r="D71" s="622">
        <f>'B CAS'!D71</f>
        <v>0</v>
      </c>
      <c r="E71" s="622">
        <f>'B CAS'!E71</f>
        <v>0</v>
      </c>
      <c r="F71" s="505">
        <f t="shared" si="10"/>
        <v>0</v>
      </c>
    </row>
    <row r="72" spans="1:6" s="607" customFormat="1" ht="39.75" customHeight="1" x14ac:dyDescent="0.2">
      <c r="A72" s="605" t="s">
        <v>911</v>
      </c>
      <c r="B72" s="608" t="s">
        <v>993</v>
      </c>
      <c r="C72" s="505">
        <f>(C70-C71)</f>
        <v>127</v>
      </c>
      <c r="D72" s="505">
        <f>(D70-D71)</f>
        <v>207</v>
      </c>
      <c r="E72" s="505">
        <f>(E70-E71)</f>
        <v>223</v>
      </c>
      <c r="F72" s="505">
        <f t="shared" si="10"/>
        <v>557</v>
      </c>
    </row>
    <row r="73" spans="1:6" s="607" customFormat="1" ht="47.25" customHeight="1" x14ac:dyDescent="0.2">
      <c r="A73" s="605" t="s">
        <v>912</v>
      </c>
      <c r="B73" s="610" t="s">
        <v>999</v>
      </c>
      <c r="C73" s="606">
        <f>'B CAS'!C73</f>
        <v>72</v>
      </c>
      <c r="D73" s="622">
        <f>'B CAS'!D73</f>
        <v>140</v>
      </c>
      <c r="E73" s="622">
        <f>'B CAS'!E73</f>
        <v>161</v>
      </c>
      <c r="F73" s="505">
        <f t="shared" si="10"/>
        <v>373</v>
      </c>
    </row>
    <row r="74" spans="1:6" s="607" customFormat="1" ht="63.75" customHeight="1" x14ac:dyDescent="0.2">
      <c r="A74" s="605" t="s">
        <v>913</v>
      </c>
      <c r="B74" s="611" t="s">
        <v>1001</v>
      </c>
      <c r="C74" s="746">
        <f>'B CAS'!C74</f>
        <v>10</v>
      </c>
      <c r="D74" s="622">
        <f>'B CAS'!D74</f>
        <v>22</v>
      </c>
      <c r="E74" s="622">
        <f>'B CAS'!E74</f>
        <v>11</v>
      </c>
      <c r="F74" s="505">
        <f t="shared" si="10"/>
        <v>43</v>
      </c>
    </row>
    <row r="75" spans="1:6" s="607" customFormat="1" ht="60.75" customHeight="1" x14ac:dyDescent="0.2">
      <c r="A75" s="605" t="s">
        <v>914</v>
      </c>
      <c r="B75" s="611" t="s">
        <v>998</v>
      </c>
      <c r="C75" s="622">
        <f>'B CAS'!C75</f>
        <v>0</v>
      </c>
      <c r="D75" s="622">
        <f>'B CAS'!D75</f>
        <v>0</v>
      </c>
      <c r="E75" s="622">
        <f>'B CAS'!E75</f>
        <v>0</v>
      </c>
      <c r="F75" s="505">
        <f t="shared" si="10"/>
        <v>0</v>
      </c>
    </row>
    <row r="76" spans="1:6" s="607" customFormat="1" ht="60.75" customHeight="1" x14ac:dyDescent="0.2">
      <c r="A76" s="605" t="s">
        <v>915</v>
      </c>
      <c r="B76" s="610" t="s">
        <v>916</v>
      </c>
      <c r="C76" s="505">
        <f>SUM(C73:C75)</f>
        <v>82</v>
      </c>
      <c r="D76" s="505">
        <f>SUM(D73:D75)</f>
        <v>162</v>
      </c>
      <c r="E76" s="505">
        <f>SUM(E73:E75)</f>
        <v>172</v>
      </c>
      <c r="F76" s="505">
        <f t="shared" si="10"/>
        <v>416</v>
      </c>
    </row>
    <row r="77" spans="1:6" s="607" customFormat="1" ht="53.25" customHeight="1" x14ac:dyDescent="0.2">
      <c r="A77" s="605" t="s">
        <v>917</v>
      </c>
      <c r="B77" s="610" t="s">
        <v>997</v>
      </c>
      <c r="C77" s="620">
        <f>C76/C72</f>
        <v>0.64566929133858264</v>
      </c>
      <c r="D77" s="620">
        <f>D76/D72</f>
        <v>0.78260869565217395</v>
      </c>
      <c r="E77" s="620">
        <f>E76/E72</f>
        <v>0.77130044843049328</v>
      </c>
      <c r="F77" s="620">
        <f>F76/F72</f>
        <v>0.7468581687612208</v>
      </c>
    </row>
    <row r="78" spans="1:6" s="607" customFormat="1" ht="24.75" customHeight="1" x14ac:dyDescent="0.2">
      <c r="A78" s="602"/>
    </row>
    <row r="79" spans="1:6" s="607" customFormat="1" x14ac:dyDescent="0.2">
      <c r="A79" s="602"/>
      <c r="B79" s="3" t="s">
        <v>95</v>
      </c>
    </row>
    <row r="80" spans="1:6" s="607" customFormat="1" ht="78.75" customHeight="1" x14ac:dyDescent="0.2">
      <c r="A80" s="602"/>
      <c r="B80" s="870" t="s">
        <v>988</v>
      </c>
      <c r="C80" s="838"/>
      <c r="D80" s="838"/>
      <c r="E80" s="838"/>
      <c r="F80" s="838"/>
    </row>
    <row r="81" spans="1:6" s="607" customFormat="1" ht="59.25" customHeight="1" x14ac:dyDescent="0.2">
      <c r="A81" s="211" t="s">
        <v>328</v>
      </c>
      <c r="B81" s="856" t="s">
        <v>989</v>
      </c>
      <c r="C81" s="857"/>
      <c r="D81" s="857"/>
      <c r="E81" s="857"/>
      <c r="F81" s="192">
        <f>'B CAS'!F81</f>
        <v>0.87050000000000005</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sheetData>
  <sheetProtection sheet="1" objects="1" scenarios="1"/>
  <mergeCells count="34">
    <mergeCell ref="B29:C29"/>
    <mergeCell ref="B30:C30"/>
    <mergeCell ref="B31:C31"/>
    <mergeCell ref="B32:C32"/>
    <mergeCell ref="B80:F80"/>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19:E19"/>
    <mergeCell ref="A1:F1"/>
    <mergeCell ref="B3:F3"/>
    <mergeCell ref="C4:D4"/>
    <mergeCell ref="E4:F4"/>
    <mergeCell ref="B18:E18"/>
    <mergeCell ref="B26:C26"/>
    <mergeCell ref="B27:C27"/>
    <mergeCell ref="B28:C28"/>
    <mergeCell ref="B20:E20"/>
    <mergeCell ref="B22:F22"/>
    <mergeCell ref="B23:C23"/>
    <mergeCell ref="B24:C24"/>
    <mergeCell ref="B25:C25"/>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T61"/>
  <sheetViews>
    <sheetView showRuler="0" zoomScaleNormal="100" workbookViewId="0">
      <selection sqref="A1:K1"/>
    </sheetView>
  </sheetViews>
  <sheetFormatPr defaultColWidth="9.140625" defaultRowHeight="12.75" customHeight="1" zeroHeight="1" x14ac:dyDescent="0.2"/>
  <cols>
    <col min="1" max="2" width="3.85546875" style="311" customWidth="1"/>
    <col min="3" max="3" width="10.7109375" style="311" customWidth="1"/>
    <col min="4" max="11" width="9" style="311" customWidth="1"/>
    <col min="12" max="12" width="9.140625" style="311" customWidth="1"/>
    <col min="13" max="16384" width="9.140625" style="311"/>
  </cols>
  <sheetData>
    <row r="1" spans="1:20" ht="34.5" thickBot="1" x14ac:dyDescent="0.25">
      <c r="A1" s="1072" t="s">
        <v>858</v>
      </c>
      <c r="B1" s="1072"/>
      <c r="C1" s="1072"/>
      <c r="D1" s="1072"/>
      <c r="E1" s="1072"/>
      <c r="F1" s="1072"/>
      <c r="G1" s="1072"/>
      <c r="H1" s="1072"/>
      <c r="I1" s="1072"/>
      <c r="J1" s="1072"/>
      <c r="K1" s="1072"/>
      <c r="L1" s="343" t="s">
        <v>819</v>
      </c>
      <c r="M1" s="344" t="s">
        <v>820</v>
      </c>
      <c r="N1" s="352" t="s">
        <v>802</v>
      </c>
      <c r="O1" s="347" t="s">
        <v>804</v>
      </c>
      <c r="P1" s="348" t="s">
        <v>805</v>
      </c>
      <c r="Q1" s="349" t="s">
        <v>806</v>
      </c>
      <c r="S1" s="351" t="s">
        <v>823</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13" customFormat="1" ht="55.5" customHeight="1" x14ac:dyDescent="0.2">
      <c r="B6" s="310"/>
      <c r="C6" s="1052" t="s">
        <v>701</v>
      </c>
      <c r="D6" s="1052"/>
      <c r="E6" s="1052"/>
      <c r="F6" s="1052"/>
      <c r="G6" s="1052"/>
      <c r="H6" s="1052"/>
      <c r="I6" s="1052"/>
      <c r="J6" s="223" t="s">
        <v>710</v>
      </c>
      <c r="K6" s="223" t="s">
        <v>711</v>
      </c>
    </row>
    <row r="7" spans="1:20" s="313" customFormat="1" ht="46.5" customHeight="1" x14ac:dyDescent="0.2">
      <c r="B7" s="310"/>
      <c r="C7" s="1052" t="s">
        <v>702</v>
      </c>
      <c r="D7" s="1052"/>
      <c r="E7" s="1052"/>
      <c r="F7" s="1052"/>
      <c r="G7" s="1052"/>
      <c r="H7" s="1052"/>
      <c r="I7" s="1052"/>
      <c r="J7" s="223" t="s">
        <v>710</v>
      </c>
      <c r="K7" s="223" t="s">
        <v>387</v>
      </c>
    </row>
    <row r="8" spans="1:20" s="313" customFormat="1" ht="24.75" customHeight="1" x14ac:dyDescent="0.2">
      <c r="B8" s="310"/>
      <c r="C8" s="1052" t="s">
        <v>703</v>
      </c>
      <c r="D8" s="1052"/>
      <c r="E8" s="1052"/>
      <c r="F8" s="1052"/>
      <c r="G8" s="1052"/>
      <c r="H8" s="1052"/>
      <c r="I8" s="1052"/>
      <c r="J8" s="223" t="s">
        <v>710</v>
      </c>
      <c r="K8" s="223" t="s">
        <v>712</v>
      </c>
    </row>
    <row r="9" spans="1:20" s="313" customFormat="1" ht="25.5" customHeight="1" x14ac:dyDescent="0.2">
      <c r="B9" s="310"/>
      <c r="C9" s="1052" t="s">
        <v>704</v>
      </c>
      <c r="D9" s="1052"/>
      <c r="E9" s="1052"/>
      <c r="F9" s="1052"/>
      <c r="G9" s="1052"/>
      <c r="H9" s="1052"/>
      <c r="I9" s="1052"/>
      <c r="J9" s="223" t="s">
        <v>710</v>
      </c>
      <c r="K9" s="223" t="s">
        <v>710</v>
      </c>
    </row>
    <row r="10" spans="1:20" s="313" customFormat="1" x14ac:dyDescent="0.2">
      <c r="B10" s="310"/>
      <c r="C10" s="1052" t="s">
        <v>705</v>
      </c>
      <c r="D10" s="1052"/>
      <c r="E10" s="1052"/>
      <c r="F10" s="1052"/>
      <c r="G10" s="1052"/>
      <c r="H10" s="1052"/>
      <c r="I10" s="1052"/>
      <c r="J10" s="223" t="s">
        <v>712</v>
      </c>
      <c r="K10" s="223" t="s">
        <v>710</v>
      </c>
    </row>
    <row r="11" spans="1:20" s="313" customFormat="1" x14ac:dyDescent="0.2">
      <c r="B11" s="310"/>
      <c r="C11" s="1052" t="s">
        <v>706</v>
      </c>
      <c r="D11" s="1052"/>
      <c r="E11" s="1052"/>
      <c r="F11" s="1052"/>
      <c r="G11" s="1052"/>
      <c r="H11" s="1052"/>
      <c r="I11" s="1052"/>
      <c r="J11" s="223" t="s">
        <v>710</v>
      </c>
      <c r="K11" s="223" t="s">
        <v>710</v>
      </c>
    </row>
    <row r="12" spans="1:20" s="313" customFormat="1" x14ac:dyDescent="0.2">
      <c r="B12" s="310"/>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1" ht="64.5" customHeight="1" x14ac:dyDescent="0.2">
      <c r="B17" s="1055" t="s">
        <v>114</v>
      </c>
      <c r="C17" s="1056"/>
      <c r="D17" s="1056"/>
      <c r="E17" s="1056"/>
      <c r="F17" s="1056"/>
      <c r="G17" s="1056"/>
      <c r="H17" s="1056"/>
      <c r="I17" s="1056"/>
      <c r="J17" s="1056"/>
      <c r="K17" s="1056"/>
    </row>
    <row r="18" spans="1:11" ht="12.75" customHeight="1" x14ac:dyDescent="0.2">
      <c r="B18" s="1057" t="s">
        <v>617</v>
      </c>
      <c r="C18" s="1058"/>
      <c r="D18" s="1058"/>
      <c r="E18" s="1058"/>
      <c r="F18" s="1058"/>
      <c r="G18" s="1058"/>
      <c r="H18" s="1058"/>
      <c r="I18" s="1058"/>
      <c r="J18" s="1058"/>
      <c r="K18" s="1058"/>
    </row>
    <row r="19" spans="1:11" ht="12.75" customHeight="1" x14ac:dyDescent="0.2">
      <c r="B19" s="1058"/>
      <c r="C19" s="1058"/>
      <c r="D19" s="1058"/>
      <c r="E19" s="1058"/>
      <c r="F19" s="1058"/>
      <c r="G19" s="1058"/>
      <c r="H19" s="1058"/>
      <c r="I19" s="1058"/>
      <c r="J19" s="1058"/>
      <c r="K19" s="1058"/>
    </row>
    <row r="20" spans="1:11" x14ac:dyDescent="0.2">
      <c r="C20" s="303"/>
      <c r="D20" s="303"/>
      <c r="E20" s="303"/>
      <c r="F20" s="303"/>
      <c r="G20" s="303"/>
      <c r="H20" s="303"/>
      <c r="I20" s="303"/>
      <c r="J20" s="303"/>
      <c r="K20" s="303"/>
    </row>
    <row r="21" spans="1:11" x14ac:dyDescent="0.2">
      <c r="A21" s="3" t="s">
        <v>154</v>
      </c>
      <c r="B21" s="1017"/>
      <c r="C21" s="1018"/>
      <c r="D21" s="1018"/>
      <c r="E21" s="1018"/>
      <c r="F21" s="1018"/>
      <c r="G21" s="1018"/>
      <c r="H21" s="1019"/>
      <c r="I21" s="160" t="s">
        <v>127</v>
      </c>
      <c r="J21" s="160" t="s">
        <v>128</v>
      </c>
      <c r="K21" s="160" t="s">
        <v>235</v>
      </c>
    </row>
    <row r="22" spans="1:11" ht="12.75" customHeight="1" x14ac:dyDescent="0.2">
      <c r="A22" s="3" t="s">
        <v>154</v>
      </c>
      <c r="B22" s="161" t="s">
        <v>129</v>
      </c>
      <c r="C22" s="907" t="s">
        <v>130</v>
      </c>
      <c r="D22" s="907"/>
      <c r="E22" s="907"/>
      <c r="F22" s="907"/>
      <c r="G22" s="907"/>
      <c r="H22" s="908"/>
      <c r="I22" s="95">
        <v>8</v>
      </c>
      <c r="J22" s="95">
        <v>24</v>
      </c>
      <c r="K22" s="95">
        <f>SUM(I22:J22)</f>
        <v>32</v>
      </c>
    </row>
    <row r="23" spans="1:11" ht="12.75" customHeight="1" x14ac:dyDescent="0.2">
      <c r="A23" s="3" t="s">
        <v>154</v>
      </c>
      <c r="B23" s="161" t="s">
        <v>131</v>
      </c>
      <c r="C23" s="907" t="s">
        <v>132</v>
      </c>
      <c r="D23" s="907"/>
      <c r="E23" s="907"/>
      <c r="F23" s="907"/>
      <c r="G23" s="907"/>
      <c r="H23" s="908"/>
      <c r="I23" s="95">
        <v>2</v>
      </c>
      <c r="J23" s="95">
        <v>3</v>
      </c>
      <c r="K23" s="95">
        <f t="shared" ref="K23:K31" si="0">SUM(I23:J23)</f>
        <v>5</v>
      </c>
    </row>
    <row r="24" spans="1:11" ht="12.75" customHeight="1" x14ac:dyDescent="0.2">
      <c r="A24" s="3" t="s">
        <v>154</v>
      </c>
      <c r="B24" s="161" t="s">
        <v>133</v>
      </c>
      <c r="C24" s="907" t="s">
        <v>134</v>
      </c>
      <c r="D24" s="907"/>
      <c r="E24" s="907"/>
      <c r="F24" s="907"/>
      <c r="G24" s="907"/>
      <c r="H24" s="908"/>
      <c r="I24" s="95">
        <v>2</v>
      </c>
      <c r="J24" s="95">
        <v>11</v>
      </c>
      <c r="K24" s="95">
        <f t="shared" si="0"/>
        <v>13</v>
      </c>
    </row>
    <row r="25" spans="1:11" ht="12.75" customHeight="1" x14ac:dyDescent="0.2">
      <c r="A25" s="3" t="s">
        <v>154</v>
      </c>
      <c r="B25" s="161" t="s">
        <v>135</v>
      </c>
      <c r="C25" s="907" t="s">
        <v>136</v>
      </c>
      <c r="D25" s="907"/>
      <c r="E25" s="907"/>
      <c r="F25" s="907"/>
      <c r="G25" s="907"/>
      <c r="H25" s="908"/>
      <c r="I25" s="95">
        <v>6</v>
      </c>
      <c r="J25" s="95">
        <v>13</v>
      </c>
      <c r="K25" s="95">
        <f t="shared" si="0"/>
        <v>19</v>
      </c>
    </row>
    <row r="26" spans="1:11" ht="14.25" customHeight="1" x14ac:dyDescent="0.2">
      <c r="A26" s="3" t="s">
        <v>154</v>
      </c>
      <c r="B26" s="161" t="s">
        <v>137</v>
      </c>
      <c r="C26" s="842" t="s">
        <v>1199</v>
      </c>
      <c r="D26" s="907"/>
      <c r="E26" s="907"/>
      <c r="F26" s="907"/>
      <c r="G26" s="907"/>
      <c r="H26" s="908"/>
      <c r="I26" s="95">
        <v>0</v>
      </c>
      <c r="J26" s="95">
        <v>0</v>
      </c>
      <c r="K26" s="95">
        <f t="shared" si="0"/>
        <v>0</v>
      </c>
    </row>
    <row r="27" spans="1:11" ht="25.5" customHeight="1" x14ac:dyDescent="0.2">
      <c r="A27" s="3" t="s">
        <v>154</v>
      </c>
      <c r="B27" s="162" t="s">
        <v>138</v>
      </c>
      <c r="C27" s="1028" t="s">
        <v>115</v>
      </c>
      <c r="D27" s="1028"/>
      <c r="E27" s="1028"/>
      <c r="F27" s="1028"/>
      <c r="G27" s="1028"/>
      <c r="H27" s="1013"/>
      <c r="I27" s="95">
        <v>8</v>
      </c>
      <c r="J27" s="95">
        <v>19</v>
      </c>
      <c r="K27" s="95">
        <f t="shared" si="0"/>
        <v>27</v>
      </c>
    </row>
    <row r="28" spans="1:11" ht="26.25" customHeight="1" x14ac:dyDescent="0.2">
      <c r="A28" s="3" t="s">
        <v>154</v>
      </c>
      <c r="B28" s="162" t="s">
        <v>139</v>
      </c>
      <c r="C28" s="907" t="s">
        <v>140</v>
      </c>
      <c r="D28" s="907"/>
      <c r="E28" s="907"/>
      <c r="F28" s="907"/>
      <c r="G28" s="907"/>
      <c r="H28" s="908"/>
      <c r="I28" s="95">
        <v>0</v>
      </c>
      <c r="J28" s="95">
        <v>5</v>
      </c>
      <c r="K28" s="95">
        <f t="shared" si="0"/>
        <v>5</v>
      </c>
    </row>
    <row r="29" spans="1:11" ht="12.75" customHeight="1" x14ac:dyDescent="0.2">
      <c r="A29" s="3" t="s">
        <v>154</v>
      </c>
      <c r="B29" s="161" t="s">
        <v>141</v>
      </c>
      <c r="C29" s="907" t="s">
        <v>142</v>
      </c>
      <c r="D29" s="907"/>
      <c r="E29" s="907"/>
      <c r="F29" s="907"/>
      <c r="G29" s="907"/>
      <c r="H29" s="908"/>
      <c r="I29" s="95">
        <v>0</v>
      </c>
      <c r="J29" s="95">
        <v>0</v>
      </c>
      <c r="K29" s="95">
        <f t="shared" si="0"/>
        <v>0</v>
      </c>
    </row>
    <row r="30" spans="1:11" ht="25.5" customHeight="1" x14ac:dyDescent="0.2">
      <c r="A30" s="3" t="s">
        <v>154</v>
      </c>
      <c r="B30" s="161" t="s">
        <v>143</v>
      </c>
      <c r="C30" s="907" t="s">
        <v>336</v>
      </c>
      <c r="D30" s="907"/>
      <c r="E30" s="907"/>
      <c r="F30" s="907"/>
      <c r="G30" s="907"/>
      <c r="H30" s="908"/>
      <c r="I30" s="95">
        <v>0</v>
      </c>
      <c r="J30" s="95">
        <v>0</v>
      </c>
      <c r="K30" s="95">
        <f t="shared" si="0"/>
        <v>0</v>
      </c>
    </row>
    <row r="31" spans="1:11" ht="25.5" customHeight="1" x14ac:dyDescent="0.2">
      <c r="A31" s="3" t="s">
        <v>154</v>
      </c>
      <c r="B31" s="208" t="s">
        <v>173</v>
      </c>
      <c r="C31" s="934" t="s">
        <v>715</v>
      </c>
      <c r="D31" s="934"/>
      <c r="E31" s="934"/>
      <c r="F31" s="934"/>
      <c r="G31" s="934"/>
      <c r="H31" s="934"/>
      <c r="I31" s="95">
        <v>8</v>
      </c>
      <c r="J31" s="95">
        <v>24</v>
      </c>
      <c r="K31" s="95">
        <f t="shared" si="0"/>
        <v>32</v>
      </c>
    </row>
    <row r="32" spans="1:11" x14ac:dyDescent="0.2"/>
    <row r="33" spans="1:20" x14ac:dyDescent="0.2">
      <c r="A33" s="370" t="s">
        <v>155</v>
      </c>
      <c r="B33" s="1061" t="s">
        <v>157</v>
      </c>
      <c r="C33" s="936"/>
      <c r="D33" s="936"/>
      <c r="E33" s="936"/>
      <c r="F33" s="936"/>
      <c r="G33" s="936"/>
      <c r="H33" s="936"/>
      <c r="I33" s="936"/>
      <c r="J33" s="936"/>
      <c r="K33" s="936"/>
    </row>
    <row r="34" spans="1:20" ht="64.5" customHeight="1" x14ac:dyDescent="0.2">
      <c r="A34" s="371"/>
      <c r="B34" s="870" t="s">
        <v>1195</v>
      </c>
      <c r="C34" s="838"/>
      <c r="D34" s="838"/>
      <c r="E34" s="838"/>
      <c r="F34" s="838"/>
      <c r="G34" s="838"/>
      <c r="H34" s="838"/>
      <c r="I34" s="838"/>
      <c r="J34" s="838"/>
      <c r="K34" s="838"/>
    </row>
    <row r="35" spans="1:20" x14ac:dyDescent="0.2">
      <c r="A35" s="371"/>
      <c r="B35" s="282"/>
      <c r="C35" s="282"/>
      <c r="D35" s="282"/>
      <c r="E35" s="282"/>
      <c r="F35" s="282"/>
      <c r="G35" s="282"/>
      <c r="H35" s="282"/>
      <c r="I35" s="282"/>
      <c r="J35" s="282"/>
      <c r="K35" s="282"/>
    </row>
    <row r="36" spans="1:20" s="196" customFormat="1" x14ac:dyDescent="0.2">
      <c r="A36" s="372" t="s">
        <v>155</v>
      </c>
      <c r="B36" s="1059" t="s">
        <v>1196</v>
      </c>
      <c r="C36" s="1060"/>
      <c r="D36" s="1060"/>
      <c r="E36" s="1060"/>
      <c r="F36" s="1060"/>
      <c r="G36" s="209">
        <f>J36/J37</f>
        <v>13.104166666666666</v>
      </c>
      <c r="H36" s="210" t="s">
        <v>174</v>
      </c>
      <c r="I36" s="225" t="s">
        <v>716</v>
      </c>
      <c r="J36" s="226">
        <f>'B SEM'!G17+('B SEM'!H17/3)</f>
        <v>209.66666666666666</v>
      </c>
      <c r="K36" s="225" t="s">
        <v>717</v>
      </c>
      <c r="M36" s="430"/>
      <c r="N36" s="430"/>
      <c r="O36" s="430"/>
    </row>
    <row r="37" spans="1:20" s="196" customFormat="1" x14ac:dyDescent="0.2">
      <c r="I37" s="227" t="s">
        <v>718</v>
      </c>
      <c r="J37" s="226">
        <f>I22+(J22/3)</f>
        <v>16</v>
      </c>
      <c r="K37" s="225" t="s">
        <v>175</v>
      </c>
    </row>
    <row r="38" spans="1:20" ht="12.75" customHeight="1" x14ac:dyDescent="0.2"/>
    <row r="39" spans="1:20" ht="12.75" customHeight="1" x14ac:dyDescent="0.2"/>
    <row r="40" spans="1:20" s="742" customFormat="1" x14ac:dyDescent="0.2">
      <c r="A40" s="3" t="s">
        <v>156</v>
      </c>
      <c r="B40" s="1061" t="s">
        <v>975</v>
      </c>
      <c r="C40" s="1061"/>
      <c r="D40" s="1061"/>
      <c r="E40" s="1061"/>
      <c r="F40" s="1061"/>
      <c r="G40" s="1061"/>
      <c r="H40" s="1061"/>
      <c r="I40" s="1061"/>
      <c r="J40" s="1061"/>
      <c r="K40" s="1061"/>
      <c r="L40" s="430"/>
      <c r="M40" s="430"/>
      <c r="N40" s="430"/>
      <c r="O40" s="430"/>
      <c r="P40" s="430"/>
      <c r="Q40" s="430"/>
      <c r="R40" s="430"/>
      <c r="S40" s="430"/>
      <c r="T40" s="430"/>
    </row>
    <row r="41" spans="1:20" s="742" customFormat="1" ht="26.1" customHeight="1" x14ac:dyDescent="0.2">
      <c r="A41" s="3"/>
      <c r="B41" s="870" t="s">
        <v>1197</v>
      </c>
      <c r="C41" s="870"/>
      <c r="D41" s="870"/>
      <c r="E41" s="870"/>
      <c r="F41" s="870"/>
      <c r="G41" s="870"/>
      <c r="H41" s="870"/>
      <c r="I41" s="870"/>
      <c r="J41" s="870"/>
      <c r="K41" s="870"/>
      <c r="L41" s="430"/>
      <c r="M41" s="430"/>
      <c r="N41" s="430"/>
      <c r="O41" s="430"/>
      <c r="P41" s="430"/>
      <c r="Q41" s="430"/>
      <c r="R41" s="430"/>
      <c r="S41" s="430"/>
      <c r="T41" s="430"/>
    </row>
    <row r="42" spans="1:20" s="742" customFormat="1" ht="90.95" customHeight="1" x14ac:dyDescent="0.2">
      <c r="A42" s="3"/>
      <c r="B42" s="1064" t="s">
        <v>977</v>
      </c>
      <c r="C42" s="838"/>
      <c r="D42" s="838"/>
      <c r="E42" s="838"/>
      <c r="F42" s="838"/>
      <c r="G42" s="838"/>
      <c r="H42" s="838"/>
      <c r="I42" s="838"/>
      <c r="J42" s="838"/>
      <c r="K42" s="838"/>
      <c r="L42" s="430"/>
      <c r="M42" s="430"/>
      <c r="N42" s="430"/>
      <c r="O42" s="430"/>
      <c r="P42" s="430"/>
      <c r="Q42" s="430"/>
      <c r="R42" s="430"/>
      <c r="S42" s="430"/>
      <c r="T42" s="430"/>
    </row>
    <row r="43" spans="1:20" s="742" customFormat="1" ht="65.099999999999994" customHeight="1" x14ac:dyDescent="0.2">
      <c r="A43" s="3"/>
      <c r="B43" s="1064" t="s">
        <v>978</v>
      </c>
      <c r="C43" s="870"/>
      <c r="D43" s="870"/>
      <c r="E43" s="870"/>
      <c r="F43" s="870"/>
      <c r="G43" s="870"/>
      <c r="H43" s="870"/>
      <c r="I43" s="870"/>
      <c r="J43" s="870"/>
      <c r="K43" s="870"/>
      <c r="L43" s="430"/>
      <c r="M43" s="430"/>
      <c r="N43" s="430"/>
      <c r="O43" s="430"/>
      <c r="P43" s="430"/>
      <c r="Q43" s="430"/>
      <c r="R43" s="430"/>
      <c r="S43" s="430"/>
      <c r="T43" s="430"/>
    </row>
    <row r="44" spans="1:20" s="742" customFormat="1" ht="39" customHeight="1" x14ac:dyDescent="0.2">
      <c r="A44" s="3"/>
      <c r="B44" s="870" t="s">
        <v>1198</v>
      </c>
      <c r="C44" s="838"/>
      <c r="D44" s="838"/>
      <c r="E44" s="838"/>
      <c r="F44" s="838"/>
      <c r="G44" s="838"/>
      <c r="H44" s="838"/>
      <c r="I44" s="838"/>
      <c r="J44" s="838"/>
      <c r="K44" s="838"/>
      <c r="L44" s="430"/>
      <c r="M44" s="430"/>
      <c r="N44" s="430"/>
      <c r="O44" s="430"/>
      <c r="P44" s="430"/>
      <c r="Q44" s="430"/>
      <c r="R44" s="430"/>
      <c r="S44" s="430"/>
      <c r="T44" s="430"/>
    </row>
    <row r="45" spans="1:20" s="742" customFormat="1" x14ac:dyDescent="0.2">
      <c r="A45" s="3"/>
      <c r="B45" s="164"/>
      <c r="C45" s="164"/>
      <c r="D45" s="164"/>
      <c r="E45" s="164"/>
      <c r="F45" s="164"/>
      <c r="G45" s="164"/>
      <c r="H45" s="164"/>
      <c r="I45" s="164"/>
      <c r="J45" s="164"/>
      <c r="K45" s="164"/>
      <c r="L45" s="430"/>
      <c r="M45" s="430"/>
      <c r="N45" s="430"/>
      <c r="O45" s="430"/>
      <c r="P45" s="430"/>
      <c r="Q45" s="430"/>
      <c r="R45" s="430"/>
      <c r="S45" s="430"/>
      <c r="T45" s="430"/>
    </row>
    <row r="46" spans="1:20" s="742" customFormat="1" x14ac:dyDescent="0.2">
      <c r="A46" s="3" t="s">
        <v>156</v>
      </c>
      <c r="B46" s="1065" t="s">
        <v>976</v>
      </c>
      <c r="C46" s="1065"/>
      <c r="D46" s="1065"/>
      <c r="E46" s="1065"/>
      <c r="F46" s="1065"/>
      <c r="G46" s="1065"/>
      <c r="H46" s="1065"/>
      <c r="I46" s="1065"/>
      <c r="J46" s="1065"/>
      <c r="K46" s="1065"/>
      <c r="L46" s="430"/>
      <c r="M46" s="430"/>
      <c r="N46" s="430"/>
      <c r="O46" s="430"/>
      <c r="P46" s="430"/>
      <c r="Q46" s="430"/>
      <c r="R46" s="430"/>
      <c r="S46" s="430"/>
      <c r="T46" s="430"/>
    </row>
    <row r="47" spans="1:20" s="742" customFormat="1" x14ac:dyDescent="0.2">
      <c r="A47" s="430"/>
      <c r="B47" s="430"/>
      <c r="C47" s="430"/>
      <c r="D47" s="430"/>
      <c r="E47" s="430"/>
      <c r="F47" s="430"/>
      <c r="G47" s="430"/>
      <c r="H47" s="430"/>
      <c r="I47" s="430"/>
      <c r="J47" s="430"/>
      <c r="K47" s="430"/>
      <c r="L47" s="430"/>
      <c r="M47" s="430"/>
      <c r="N47" s="430"/>
      <c r="O47" s="430"/>
      <c r="P47" s="430"/>
      <c r="Q47" s="430"/>
      <c r="R47" s="430"/>
      <c r="S47" s="430"/>
      <c r="T47" s="430"/>
    </row>
    <row r="48" spans="1:20" s="742" customFormat="1" x14ac:dyDescent="0.2">
      <c r="A48" s="3" t="s">
        <v>156</v>
      </c>
      <c r="B48" s="1095" t="s">
        <v>979</v>
      </c>
      <c r="C48" s="1095"/>
      <c r="D48" s="1095"/>
      <c r="E48" s="1095"/>
      <c r="F48" s="1095"/>
      <c r="G48" s="1095"/>
      <c r="H48" s="1095"/>
      <c r="I48" s="1095"/>
      <c r="J48" s="1095"/>
      <c r="K48" s="1095"/>
      <c r="L48" s="812"/>
      <c r="M48" s="812"/>
      <c r="N48" s="812"/>
      <c r="O48" s="812"/>
      <c r="P48" s="430"/>
      <c r="Q48" s="430"/>
      <c r="R48" s="430"/>
      <c r="S48" s="430"/>
      <c r="T48" s="430"/>
    </row>
    <row r="49" spans="1:20" s="742" customFormat="1" ht="12.75" customHeight="1" x14ac:dyDescent="0.2">
      <c r="A49" s="3" t="s">
        <v>156</v>
      </c>
      <c r="B49" s="1100" t="s">
        <v>145</v>
      </c>
      <c r="C49" s="1101"/>
      <c r="D49" s="818" t="s">
        <v>146</v>
      </c>
      <c r="E49" s="818" t="s">
        <v>147</v>
      </c>
      <c r="F49" s="818" t="s">
        <v>148</v>
      </c>
      <c r="G49" s="818" t="s">
        <v>149</v>
      </c>
      <c r="H49" s="818" t="s">
        <v>150</v>
      </c>
      <c r="I49" s="818" t="s">
        <v>151</v>
      </c>
      <c r="J49" s="818" t="s">
        <v>152</v>
      </c>
      <c r="K49" s="818" t="s">
        <v>235</v>
      </c>
      <c r="L49" s="812"/>
      <c r="M49" s="812" t="s">
        <v>1253</v>
      </c>
      <c r="N49" s="812"/>
      <c r="O49" s="812"/>
      <c r="P49" s="430"/>
      <c r="Q49" s="430"/>
      <c r="R49" s="430"/>
      <c r="S49" s="430"/>
      <c r="T49" s="430"/>
    </row>
    <row r="50" spans="1:20" s="742" customFormat="1" x14ac:dyDescent="0.2">
      <c r="A50" s="3" t="s">
        <v>156</v>
      </c>
      <c r="B50" s="1102"/>
      <c r="C50" s="1103"/>
      <c r="D50" s="819">
        <v>4</v>
      </c>
      <c r="E50" s="819">
        <v>5</v>
      </c>
      <c r="F50" s="819"/>
      <c r="G50" s="819"/>
      <c r="H50" s="819"/>
      <c r="I50" s="819"/>
      <c r="J50" s="819"/>
      <c r="K50" s="819">
        <f>SUM(D50:J50)</f>
        <v>9</v>
      </c>
      <c r="L50" s="812"/>
      <c r="M50" s="812" t="s">
        <v>1254</v>
      </c>
      <c r="N50" s="812"/>
      <c r="O50" s="812"/>
      <c r="P50" s="430"/>
      <c r="Q50" s="430"/>
      <c r="R50" s="430"/>
      <c r="S50" s="430"/>
      <c r="T50" s="430"/>
    </row>
    <row r="51" spans="1:20" s="742" customFormat="1" x14ac:dyDescent="0.2">
      <c r="A51" s="430"/>
      <c r="B51" s="1104"/>
      <c r="C51" s="1104"/>
      <c r="D51" s="812"/>
      <c r="E51" s="812"/>
      <c r="F51" s="812"/>
      <c r="G51" s="812"/>
      <c r="H51" s="812"/>
      <c r="I51" s="812"/>
      <c r="J51" s="812"/>
      <c r="K51" s="812"/>
      <c r="L51" s="812"/>
      <c r="M51" s="812"/>
      <c r="N51" s="812"/>
      <c r="O51" s="812"/>
      <c r="P51" s="430"/>
      <c r="Q51" s="430"/>
      <c r="R51" s="430"/>
      <c r="S51" s="430"/>
      <c r="T51" s="430"/>
    </row>
    <row r="52" spans="1:20" s="747" customFormat="1" x14ac:dyDescent="0.2">
      <c r="A52" s="430"/>
      <c r="B52" s="820"/>
      <c r="C52" s="820"/>
      <c r="D52" s="812"/>
      <c r="E52" s="812"/>
      <c r="F52" s="812"/>
      <c r="G52" s="812"/>
      <c r="H52" s="812"/>
      <c r="I52" s="812"/>
      <c r="J52" s="812"/>
      <c r="K52" s="812"/>
      <c r="L52" s="812"/>
      <c r="M52" s="812"/>
      <c r="N52" s="812"/>
      <c r="O52" s="812"/>
      <c r="P52" s="430"/>
      <c r="Q52" s="430"/>
      <c r="R52" s="430"/>
      <c r="S52" s="430"/>
      <c r="T52" s="430"/>
    </row>
    <row r="53" spans="1:20" s="747" customFormat="1" x14ac:dyDescent="0.2">
      <c r="A53" s="3" t="s">
        <v>156</v>
      </c>
      <c r="B53" s="1098" t="s">
        <v>1004</v>
      </c>
      <c r="C53" s="1098"/>
      <c r="D53" s="1098"/>
      <c r="E53" s="1098"/>
      <c r="F53" s="1098"/>
      <c r="G53" s="1098"/>
      <c r="H53" s="1098"/>
      <c r="I53" s="1098"/>
      <c r="J53" s="1098"/>
      <c r="K53" s="1098"/>
      <c r="L53" s="812"/>
      <c r="M53" s="812"/>
      <c r="N53" s="812"/>
      <c r="O53" s="812"/>
      <c r="P53" s="430"/>
      <c r="Q53" s="430"/>
      <c r="R53" s="430"/>
      <c r="S53" s="430"/>
      <c r="T53" s="430"/>
    </row>
    <row r="54" spans="1:20" s="747" customFormat="1" x14ac:dyDescent="0.2">
      <c r="A54" s="430"/>
      <c r="B54" s="812"/>
      <c r="C54" s="812"/>
      <c r="D54" s="812"/>
      <c r="E54" s="812"/>
      <c r="F54" s="812"/>
      <c r="G54" s="812"/>
      <c r="H54" s="812"/>
      <c r="I54" s="812"/>
      <c r="J54" s="812"/>
      <c r="K54" s="812"/>
      <c r="L54" s="812"/>
      <c r="M54" s="812"/>
      <c r="N54" s="812"/>
      <c r="O54" s="812"/>
      <c r="P54" s="430"/>
      <c r="Q54" s="430"/>
      <c r="R54" s="430"/>
      <c r="S54" s="430"/>
      <c r="T54" s="430"/>
    </row>
    <row r="55" spans="1:20" s="747" customFormat="1" x14ac:dyDescent="0.2">
      <c r="A55" s="3" t="s">
        <v>156</v>
      </c>
      <c r="B55" s="1095" t="s">
        <v>979</v>
      </c>
      <c r="C55" s="1095"/>
      <c r="D55" s="1095"/>
      <c r="E55" s="1095"/>
      <c r="F55" s="1095"/>
      <c r="G55" s="1095"/>
      <c r="H55" s="1095"/>
      <c r="I55" s="1095"/>
      <c r="J55" s="1095"/>
      <c r="K55" s="1095"/>
      <c r="L55" s="812"/>
      <c r="M55" s="812"/>
      <c r="N55" s="812"/>
      <c r="O55" s="812"/>
      <c r="P55" s="430"/>
      <c r="Q55" s="430"/>
      <c r="R55" s="430"/>
      <c r="S55" s="430"/>
      <c r="T55" s="430"/>
    </row>
    <row r="56" spans="1:20" s="747" customFormat="1" ht="12.75" customHeight="1" x14ac:dyDescent="0.2">
      <c r="A56" s="3" t="s">
        <v>156</v>
      </c>
      <c r="B56" s="1100" t="s">
        <v>145</v>
      </c>
      <c r="C56" s="1101"/>
      <c r="D56" s="818" t="s">
        <v>146</v>
      </c>
      <c r="E56" s="818" t="s">
        <v>147</v>
      </c>
      <c r="F56" s="818" t="s">
        <v>148</v>
      </c>
      <c r="G56" s="818" t="s">
        <v>149</v>
      </c>
      <c r="H56" s="818" t="s">
        <v>150</v>
      </c>
      <c r="I56" s="818" t="s">
        <v>151</v>
      </c>
      <c r="J56" s="818" t="s">
        <v>152</v>
      </c>
      <c r="K56" s="818" t="s">
        <v>235</v>
      </c>
      <c r="L56" s="812"/>
      <c r="M56" s="812" t="s">
        <v>1255</v>
      </c>
      <c r="N56" s="812"/>
      <c r="O56" s="812"/>
      <c r="P56" s="430"/>
      <c r="Q56" s="430"/>
      <c r="R56" s="430"/>
      <c r="S56" s="430"/>
      <c r="T56" s="430"/>
    </row>
    <row r="57" spans="1:20" s="747" customFormat="1" x14ac:dyDescent="0.2">
      <c r="A57" s="3" t="s">
        <v>156</v>
      </c>
      <c r="B57" s="1102"/>
      <c r="C57" s="1103"/>
      <c r="D57" s="819">
        <v>9</v>
      </c>
      <c r="E57" s="819">
        <v>18</v>
      </c>
      <c r="F57" s="819">
        <v>4</v>
      </c>
      <c r="G57" s="819">
        <v>1</v>
      </c>
      <c r="H57" s="819"/>
      <c r="I57" s="819"/>
      <c r="J57" s="819"/>
      <c r="K57" s="819">
        <f>SUM(D57:J57)</f>
        <v>32</v>
      </c>
      <c r="L57" s="812"/>
      <c r="M57" s="812" t="s">
        <v>1254</v>
      </c>
      <c r="N57" s="812"/>
      <c r="O57" s="812"/>
      <c r="P57" s="430"/>
      <c r="Q57" s="430"/>
      <c r="R57" s="430"/>
      <c r="S57" s="430"/>
      <c r="T57" s="430"/>
    </row>
    <row r="58" spans="1:20" ht="12.75" customHeight="1" x14ac:dyDescent="0.2"/>
    <row r="59" spans="1:20" ht="12.75" customHeight="1" x14ac:dyDescent="0.2"/>
    <row r="60" spans="1:20" ht="12.75" customHeight="1" x14ac:dyDescent="0.2"/>
    <row r="61" spans="1:20" ht="12.75" customHeight="1" x14ac:dyDescent="0.2"/>
  </sheetData>
  <sheetProtection sheet="1" objects="1" scenarios="1"/>
  <mergeCells count="42">
    <mergeCell ref="B56:C57"/>
    <mergeCell ref="B44:K44"/>
    <mergeCell ref="B46:K46"/>
    <mergeCell ref="B48:K48"/>
    <mergeCell ref="B49:C50"/>
    <mergeCell ref="B51:C51"/>
    <mergeCell ref="B53:K53"/>
    <mergeCell ref="B40:K40"/>
    <mergeCell ref="B41:K41"/>
    <mergeCell ref="B42:K42"/>
    <mergeCell ref="B43:K43"/>
    <mergeCell ref="B55:K55"/>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T85"/>
  <sheetViews>
    <sheetView showRuler="0" zoomScaleNormal="100" workbookViewId="0">
      <selection sqref="A1:K1"/>
    </sheetView>
  </sheetViews>
  <sheetFormatPr defaultColWidth="9.140625" defaultRowHeight="12.75" zeroHeight="1" x14ac:dyDescent="0.2"/>
  <cols>
    <col min="1" max="2" width="3.85546875" style="320" customWidth="1"/>
    <col min="3" max="3" width="10.7109375" style="320" customWidth="1"/>
    <col min="4" max="11" width="9" style="320" customWidth="1"/>
    <col min="12" max="12" width="9.140625" style="320" customWidth="1"/>
    <col min="13" max="16384" width="9.140625" style="320"/>
  </cols>
  <sheetData>
    <row r="1" spans="1:20" ht="34.5" thickBot="1" x14ac:dyDescent="0.25">
      <c r="A1" s="1073" t="s">
        <v>855</v>
      </c>
      <c r="B1" s="1073"/>
      <c r="C1" s="1073"/>
      <c r="D1" s="1073"/>
      <c r="E1" s="1073"/>
      <c r="F1" s="1073"/>
      <c r="G1" s="1073"/>
      <c r="H1" s="1073"/>
      <c r="I1" s="1073"/>
      <c r="J1" s="1073"/>
      <c r="K1" s="1073"/>
      <c r="L1" s="343" t="s">
        <v>819</v>
      </c>
      <c r="M1" s="344" t="s">
        <v>820</v>
      </c>
      <c r="N1" s="352" t="s">
        <v>802</v>
      </c>
      <c r="O1" s="347" t="s">
        <v>804</v>
      </c>
      <c r="P1" s="348" t="s">
        <v>805</v>
      </c>
      <c r="Q1" s="349" t="s">
        <v>806</v>
      </c>
      <c r="R1" s="350" t="s">
        <v>807</v>
      </c>
      <c r="T1" s="345" t="s">
        <v>821</v>
      </c>
    </row>
    <row r="2" spans="1:20" x14ac:dyDescent="0.2"/>
    <row r="3" spans="1:20" ht="38.25" customHeight="1" x14ac:dyDescent="0.2">
      <c r="A3" s="3" t="s">
        <v>154</v>
      </c>
      <c r="B3" s="1053" t="s">
        <v>1194</v>
      </c>
      <c r="C3" s="1054"/>
      <c r="D3" s="1054"/>
      <c r="E3" s="1054"/>
      <c r="F3" s="1054"/>
      <c r="G3" s="1054"/>
      <c r="H3" s="1054"/>
      <c r="I3" s="1054"/>
      <c r="J3" s="1054"/>
      <c r="K3" s="1054"/>
    </row>
    <row r="4" spans="1:20" ht="66" customHeight="1" x14ac:dyDescent="0.2">
      <c r="B4" s="1052" t="s">
        <v>657</v>
      </c>
      <c r="C4" s="1052"/>
      <c r="D4" s="1052"/>
      <c r="E4" s="1052"/>
      <c r="F4" s="1052"/>
      <c r="G4" s="1052"/>
      <c r="H4" s="1052"/>
      <c r="I4" s="1052"/>
      <c r="J4" s="1052"/>
      <c r="K4" s="1052"/>
    </row>
    <row r="5" spans="1:20" s="219" customFormat="1" x14ac:dyDescent="0.2">
      <c r="B5" s="220"/>
      <c r="C5" s="221"/>
      <c r="D5" s="218"/>
      <c r="E5" s="218"/>
      <c r="F5" s="218"/>
      <c r="G5" s="218"/>
      <c r="H5" s="218"/>
      <c r="I5" s="222"/>
      <c r="J5" s="220" t="s">
        <v>708</v>
      </c>
      <c r="K5" s="220" t="s">
        <v>709</v>
      </c>
    </row>
    <row r="6" spans="1:20" s="321" customFormat="1" ht="55.5" customHeight="1" x14ac:dyDescent="0.2">
      <c r="B6" s="319"/>
      <c r="C6" s="1052" t="s">
        <v>701</v>
      </c>
      <c r="D6" s="1052"/>
      <c r="E6" s="1052"/>
      <c r="F6" s="1052"/>
      <c r="G6" s="1052"/>
      <c r="H6" s="1052"/>
      <c r="I6" s="1052"/>
      <c r="J6" s="223" t="s">
        <v>710</v>
      </c>
      <c r="K6" s="223" t="s">
        <v>711</v>
      </c>
    </row>
    <row r="7" spans="1:20" s="321" customFormat="1" ht="46.5" customHeight="1" x14ac:dyDescent="0.2">
      <c r="B7" s="319"/>
      <c r="C7" s="1052" t="s">
        <v>702</v>
      </c>
      <c r="D7" s="1052"/>
      <c r="E7" s="1052"/>
      <c r="F7" s="1052"/>
      <c r="G7" s="1052"/>
      <c r="H7" s="1052"/>
      <c r="I7" s="1052"/>
      <c r="J7" s="223" t="s">
        <v>710</v>
      </c>
      <c r="K7" s="223" t="s">
        <v>387</v>
      </c>
    </row>
    <row r="8" spans="1:20" s="321" customFormat="1" ht="24.75" customHeight="1" x14ac:dyDescent="0.2">
      <c r="B8" s="319"/>
      <c r="C8" s="1052" t="s">
        <v>703</v>
      </c>
      <c r="D8" s="1052"/>
      <c r="E8" s="1052"/>
      <c r="F8" s="1052"/>
      <c r="G8" s="1052"/>
      <c r="H8" s="1052"/>
      <c r="I8" s="1052"/>
      <c r="J8" s="223" t="s">
        <v>710</v>
      </c>
      <c r="K8" s="223" t="s">
        <v>712</v>
      </c>
    </row>
    <row r="9" spans="1:20" s="321" customFormat="1" ht="25.5" customHeight="1" x14ac:dyDescent="0.2">
      <c r="B9" s="319"/>
      <c r="C9" s="1052" t="s">
        <v>704</v>
      </c>
      <c r="D9" s="1052"/>
      <c r="E9" s="1052"/>
      <c r="F9" s="1052"/>
      <c r="G9" s="1052"/>
      <c r="H9" s="1052"/>
      <c r="I9" s="1052"/>
      <c r="J9" s="223" t="s">
        <v>710</v>
      </c>
      <c r="K9" s="223" t="s">
        <v>710</v>
      </c>
    </row>
    <row r="10" spans="1:20" s="321" customFormat="1" x14ac:dyDescent="0.2">
      <c r="B10" s="319"/>
      <c r="C10" s="1052" t="s">
        <v>705</v>
      </c>
      <c r="D10" s="1052"/>
      <c r="E10" s="1052"/>
      <c r="F10" s="1052"/>
      <c r="G10" s="1052"/>
      <c r="H10" s="1052"/>
      <c r="I10" s="1052"/>
      <c r="J10" s="223" t="s">
        <v>712</v>
      </c>
      <c r="K10" s="223" t="s">
        <v>710</v>
      </c>
    </row>
    <row r="11" spans="1:20" s="321" customFormat="1" x14ac:dyDescent="0.2">
      <c r="B11" s="319"/>
      <c r="C11" s="1052" t="s">
        <v>706</v>
      </c>
      <c r="D11" s="1052"/>
      <c r="E11" s="1052"/>
      <c r="F11" s="1052"/>
      <c r="G11" s="1052"/>
      <c r="H11" s="1052"/>
      <c r="I11" s="1052"/>
      <c r="J11" s="223" t="s">
        <v>710</v>
      </c>
      <c r="K11" s="223" t="s">
        <v>710</v>
      </c>
    </row>
    <row r="12" spans="1:20" s="321" customFormat="1" x14ac:dyDescent="0.2">
      <c r="B12" s="319"/>
      <c r="C12" s="1052" t="s">
        <v>707</v>
      </c>
      <c r="D12" s="1052"/>
      <c r="E12" s="1052"/>
      <c r="F12" s="1052"/>
      <c r="G12" s="1052"/>
      <c r="H12" s="1052"/>
      <c r="I12" s="1052"/>
      <c r="J12" s="223" t="s">
        <v>710</v>
      </c>
      <c r="K12" s="223" t="s">
        <v>712</v>
      </c>
    </row>
    <row r="13" spans="1:20" ht="12.75" customHeight="1" x14ac:dyDescent="0.2">
      <c r="B13" s="165"/>
      <c r="C13" s="165"/>
      <c r="D13" s="165"/>
      <c r="E13" s="165"/>
      <c r="F13" s="165"/>
      <c r="G13" s="165"/>
      <c r="H13" s="165"/>
      <c r="I13" s="165"/>
      <c r="J13" s="165"/>
      <c r="K13" s="165"/>
      <c r="Q13" s="271"/>
    </row>
    <row r="14" spans="1:20" s="224" customFormat="1" ht="25.5" customHeight="1" x14ac:dyDescent="0.2">
      <c r="B14" s="1055" t="s">
        <v>713</v>
      </c>
      <c r="C14" s="1056"/>
      <c r="D14" s="1056"/>
      <c r="E14" s="1056"/>
      <c r="F14" s="1056"/>
      <c r="G14" s="1056"/>
      <c r="H14" s="1056"/>
      <c r="I14" s="1056"/>
      <c r="J14" s="1056"/>
      <c r="K14" s="1056"/>
    </row>
    <row r="15" spans="1:20" s="224" customFormat="1" ht="49.5" customHeight="1" x14ac:dyDescent="0.2">
      <c r="B15" s="1055" t="s">
        <v>714</v>
      </c>
      <c r="C15" s="1056"/>
      <c r="D15" s="1056"/>
      <c r="E15" s="1056"/>
      <c r="F15" s="1056"/>
      <c r="G15" s="1056"/>
      <c r="H15" s="1056"/>
      <c r="I15" s="1056"/>
      <c r="J15" s="1056"/>
      <c r="K15" s="1056"/>
    </row>
    <row r="16" spans="1:20" ht="25.5" customHeight="1" x14ac:dyDescent="0.2">
      <c r="B16" s="1055" t="s">
        <v>672</v>
      </c>
      <c r="C16" s="1055"/>
      <c r="D16" s="1055"/>
      <c r="E16" s="1055"/>
      <c r="F16" s="1055"/>
      <c r="G16" s="1055"/>
      <c r="H16" s="1055"/>
      <c r="I16" s="1055"/>
      <c r="J16" s="1055"/>
      <c r="K16" s="1055"/>
    </row>
    <row r="17" spans="1:11" ht="64.5" customHeight="1" x14ac:dyDescent="0.2">
      <c r="B17" s="1055" t="s">
        <v>114</v>
      </c>
      <c r="C17" s="1056"/>
      <c r="D17" s="1056"/>
      <c r="E17" s="1056"/>
      <c r="F17" s="1056"/>
      <c r="G17" s="1056"/>
      <c r="H17" s="1056"/>
      <c r="I17" s="1056"/>
      <c r="J17" s="1056"/>
      <c r="K17" s="1056"/>
    </row>
    <row r="18" spans="1:11" ht="12.75" customHeight="1" x14ac:dyDescent="0.2">
      <c r="B18" s="1057" t="s">
        <v>617</v>
      </c>
      <c r="C18" s="1058"/>
      <c r="D18" s="1058"/>
      <c r="E18" s="1058"/>
      <c r="F18" s="1058"/>
      <c r="G18" s="1058"/>
      <c r="H18" s="1058"/>
      <c r="I18" s="1058"/>
      <c r="J18" s="1058"/>
      <c r="K18" s="1058"/>
    </row>
    <row r="19" spans="1:11" ht="12.75" customHeight="1" x14ac:dyDescent="0.2">
      <c r="B19" s="1058"/>
      <c r="C19" s="1058"/>
      <c r="D19" s="1058"/>
      <c r="E19" s="1058"/>
      <c r="F19" s="1058"/>
      <c r="G19" s="1058"/>
      <c r="H19" s="1058"/>
      <c r="I19" s="1058"/>
      <c r="J19" s="1058"/>
      <c r="K19" s="1058"/>
    </row>
    <row r="20" spans="1:11" x14ac:dyDescent="0.2">
      <c r="C20" s="318"/>
      <c r="D20" s="318"/>
      <c r="E20" s="318"/>
      <c r="F20" s="318"/>
      <c r="G20" s="318"/>
      <c r="H20" s="318"/>
      <c r="I20" s="318"/>
      <c r="J20" s="318"/>
      <c r="K20" s="318"/>
    </row>
    <row r="21" spans="1:11" x14ac:dyDescent="0.2">
      <c r="A21" s="3" t="s">
        <v>154</v>
      </c>
      <c r="B21" s="1017"/>
      <c r="C21" s="1018"/>
      <c r="D21" s="1018"/>
      <c r="E21" s="1018"/>
      <c r="F21" s="1018"/>
      <c r="G21" s="1018"/>
      <c r="H21" s="1019"/>
      <c r="I21" s="160" t="s">
        <v>127</v>
      </c>
      <c r="J21" s="160" t="s">
        <v>128</v>
      </c>
      <c r="K21" s="160" t="s">
        <v>235</v>
      </c>
    </row>
    <row r="22" spans="1:11" x14ac:dyDescent="0.2">
      <c r="A22" s="3" t="s">
        <v>154</v>
      </c>
      <c r="B22" s="161" t="s">
        <v>129</v>
      </c>
      <c r="C22" s="907" t="s">
        <v>130</v>
      </c>
      <c r="D22" s="907"/>
      <c r="E22" s="907"/>
      <c r="F22" s="907"/>
      <c r="G22" s="907"/>
      <c r="H22" s="908"/>
      <c r="I22" s="95">
        <f>'I CAS'!I22+'I CAPS'!I22+'I GS'!I22</f>
        <v>134</v>
      </c>
      <c r="J22" s="95">
        <f>'I CAS'!J22+'I CAPS'!J22+'I GS'!J22</f>
        <v>244</v>
      </c>
      <c r="K22" s="95">
        <f>SUM('I CAS'!K22+'I CAPS'!K22+'I GS'!K22)</f>
        <v>378</v>
      </c>
    </row>
    <row r="23" spans="1:11" x14ac:dyDescent="0.2">
      <c r="A23" s="3" t="s">
        <v>154</v>
      </c>
      <c r="B23" s="161" t="s">
        <v>131</v>
      </c>
      <c r="C23" s="907" t="s">
        <v>132</v>
      </c>
      <c r="D23" s="907"/>
      <c r="E23" s="907"/>
      <c r="F23" s="907"/>
      <c r="G23" s="907"/>
      <c r="H23" s="908"/>
      <c r="I23" s="95">
        <f>'I CAS'!I23+'I CAPS'!I23+'I GS'!I23</f>
        <v>18</v>
      </c>
      <c r="J23" s="95">
        <f>'I CAS'!J23+'I CAPS'!J23+'I GS'!J23</f>
        <v>24</v>
      </c>
      <c r="K23" s="95">
        <f>SUM('I CAS'!K23+'I CAPS'!K23+'I GS'!K23)</f>
        <v>42</v>
      </c>
    </row>
    <row r="24" spans="1:11" x14ac:dyDescent="0.2">
      <c r="A24" s="3" t="s">
        <v>154</v>
      </c>
      <c r="B24" s="161" t="s">
        <v>133</v>
      </c>
      <c r="C24" s="907" t="s">
        <v>134</v>
      </c>
      <c r="D24" s="907"/>
      <c r="E24" s="907"/>
      <c r="F24" s="907"/>
      <c r="G24" s="907"/>
      <c r="H24" s="908"/>
      <c r="I24" s="95">
        <f>'I CAS'!I24+'I CAPS'!I24+'I GS'!I24</f>
        <v>78</v>
      </c>
      <c r="J24" s="95">
        <f>'I CAS'!J24+'I CAPS'!J24+'I GS'!J24</f>
        <v>141</v>
      </c>
      <c r="K24" s="95">
        <f>SUM('I CAS'!K24+'I CAPS'!K24+'I GS'!K24)</f>
        <v>219</v>
      </c>
    </row>
    <row r="25" spans="1:11" x14ac:dyDescent="0.2">
      <c r="A25" s="3" t="s">
        <v>154</v>
      </c>
      <c r="B25" s="161" t="s">
        <v>135</v>
      </c>
      <c r="C25" s="907" t="s">
        <v>136</v>
      </c>
      <c r="D25" s="907"/>
      <c r="E25" s="907"/>
      <c r="F25" s="907"/>
      <c r="G25" s="907"/>
      <c r="H25" s="908"/>
      <c r="I25" s="95">
        <f>'I CAS'!I25+'I CAPS'!I25+'I GS'!I25</f>
        <v>56</v>
      </c>
      <c r="J25" s="95">
        <f>'I CAS'!J25+'I CAPS'!J25+'I GS'!J25</f>
        <v>103</v>
      </c>
      <c r="K25" s="95">
        <f>SUM('I CAS'!K25+'I CAPS'!K25+'I GS'!K25)</f>
        <v>159</v>
      </c>
    </row>
    <row r="26" spans="1:11" ht="14.25" customHeight="1" x14ac:dyDescent="0.2">
      <c r="A26" s="3" t="s">
        <v>154</v>
      </c>
      <c r="B26" s="161" t="s">
        <v>137</v>
      </c>
      <c r="C26" s="842" t="s">
        <v>1199</v>
      </c>
      <c r="D26" s="907"/>
      <c r="E26" s="907"/>
      <c r="F26" s="907"/>
      <c r="G26" s="907"/>
      <c r="H26" s="908"/>
      <c r="I26" s="95">
        <f>'I CAS'!I26+'I CAPS'!I26+'I GS'!I26</f>
        <v>1</v>
      </c>
      <c r="J26" s="95">
        <f>'I CAS'!J26+'I CAPS'!J26+'I GS'!J26</f>
        <v>0</v>
      </c>
      <c r="K26" s="95">
        <f>SUM('I CAS'!K26+'I CAPS'!K26+'I GS'!K26)</f>
        <v>1</v>
      </c>
    </row>
    <row r="27" spans="1:11" ht="25.5" customHeight="1" x14ac:dyDescent="0.2">
      <c r="A27" s="3" t="s">
        <v>154</v>
      </c>
      <c r="B27" s="162" t="s">
        <v>138</v>
      </c>
      <c r="C27" s="1028" t="s">
        <v>115</v>
      </c>
      <c r="D27" s="1028"/>
      <c r="E27" s="1028"/>
      <c r="F27" s="1028"/>
      <c r="G27" s="1028"/>
      <c r="H27" s="1013"/>
      <c r="I27" s="95">
        <f>'I CAS'!I27+'I CAPS'!I27+'I GS'!I27</f>
        <v>114</v>
      </c>
      <c r="J27" s="95">
        <f>'I CAS'!J27+'I CAPS'!J27+'I GS'!J27</f>
        <v>111</v>
      </c>
      <c r="K27" s="95">
        <f>SUM('I CAS'!K27+'I CAPS'!K27+'I GS'!K27)</f>
        <v>225</v>
      </c>
    </row>
    <row r="28" spans="1:11" ht="26.25" customHeight="1" x14ac:dyDescent="0.2">
      <c r="A28" s="3" t="s">
        <v>154</v>
      </c>
      <c r="B28" s="162" t="s">
        <v>139</v>
      </c>
      <c r="C28" s="907" t="s">
        <v>140</v>
      </c>
      <c r="D28" s="907"/>
      <c r="E28" s="907"/>
      <c r="F28" s="907"/>
      <c r="G28" s="907"/>
      <c r="H28" s="908"/>
      <c r="I28" s="95">
        <f>'I CAS'!I28+'I CAPS'!I28+'I GS'!I28</f>
        <v>20</v>
      </c>
      <c r="J28" s="95">
        <f>'I CAS'!J28+'I CAPS'!J28+'I GS'!J28</f>
        <v>119</v>
      </c>
      <c r="K28" s="95">
        <f>SUM('I CAS'!K28+'I CAPS'!K28+'I GS'!K28)</f>
        <v>139</v>
      </c>
    </row>
    <row r="29" spans="1:11" x14ac:dyDescent="0.2">
      <c r="A29" s="3" t="s">
        <v>154</v>
      </c>
      <c r="B29" s="161" t="s">
        <v>141</v>
      </c>
      <c r="C29" s="907" t="s">
        <v>142</v>
      </c>
      <c r="D29" s="907"/>
      <c r="E29" s="907"/>
      <c r="F29" s="907"/>
      <c r="G29" s="907"/>
      <c r="H29" s="908"/>
      <c r="I29" s="95">
        <f>'I CAS'!I29+'I CAPS'!I29+'I GS'!I29</f>
        <v>0</v>
      </c>
      <c r="J29" s="95">
        <f>'I CAS'!J29+'I CAPS'!J29+'I GS'!J29</f>
        <v>14</v>
      </c>
      <c r="K29" s="95">
        <f>SUM('I CAS'!K29+'I CAPS'!K29+'I GS'!K29)</f>
        <v>14</v>
      </c>
    </row>
    <row r="30" spans="1:11" ht="25.5" customHeight="1" x14ac:dyDescent="0.2">
      <c r="A30" s="3" t="s">
        <v>154</v>
      </c>
      <c r="B30" s="161" t="s">
        <v>143</v>
      </c>
      <c r="C30" s="907" t="s">
        <v>336</v>
      </c>
      <c r="D30" s="907"/>
      <c r="E30" s="907"/>
      <c r="F30" s="907"/>
      <c r="G30" s="907"/>
      <c r="H30" s="908"/>
      <c r="I30" s="95">
        <f>'I CAS'!I30+'I CAPS'!I30+'I GS'!I30</f>
        <v>0</v>
      </c>
      <c r="J30" s="95">
        <f>'I CAS'!J30+'I CAPS'!J30+'I GS'!J30</f>
        <v>0</v>
      </c>
      <c r="K30" s="95">
        <f>SUM('I CAS'!K30+'I CAPS'!K30+'I GS'!K30)</f>
        <v>0</v>
      </c>
    </row>
    <row r="31" spans="1:11" ht="25.5" customHeight="1" x14ac:dyDescent="0.2">
      <c r="A31" s="3" t="s">
        <v>154</v>
      </c>
      <c r="B31" s="208" t="s">
        <v>173</v>
      </c>
      <c r="C31" s="934" t="s">
        <v>715</v>
      </c>
      <c r="D31" s="934"/>
      <c r="E31" s="934"/>
      <c r="F31" s="934"/>
      <c r="G31" s="934"/>
      <c r="H31" s="934"/>
      <c r="I31" s="95">
        <f>'I CAS'!I31+'I CAPS'!I31+'I GS'!I31</f>
        <v>22</v>
      </c>
      <c r="J31" s="95">
        <f>'I CAS'!J31+'I CAPS'!J31+'I GS'!J31</f>
        <v>89</v>
      </c>
      <c r="K31" s="95">
        <f>SUM('I CAS'!K31+'I CAPS'!K31+'I GS'!K31)</f>
        <v>111</v>
      </c>
    </row>
    <row r="32" spans="1:11" x14ac:dyDescent="0.2"/>
    <row r="33" spans="1:11" x14ac:dyDescent="0.2">
      <c r="A33" s="370" t="s">
        <v>155</v>
      </c>
      <c r="B33" s="1061" t="s">
        <v>157</v>
      </c>
      <c r="C33" s="936"/>
      <c r="D33" s="936"/>
      <c r="E33" s="936"/>
      <c r="F33" s="936"/>
      <c r="G33" s="936"/>
      <c r="H33" s="936"/>
      <c r="I33" s="936"/>
      <c r="J33" s="936"/>
      <c r="K33" s="936"/>
    </row>
    <row r="34" spans="1:11" ht="64.5" customHeight="1" x14ac:dyDescent="0.2">
      <c r="A34" s="371"/>
      <c r="B34" s="870" t="s">
        <v>1195</v>
      </c>
      <c r="C34" s="838"/>
      <c r="D34" s="838"/>
      <c r="E34" s="838"/>
      <c r="F34" s="838"/>
      <c r="G34" s="838"/>
      <c r="H34" s="838"/>
      <c r="I34" s="838"/>
      <c r="J34" s="838"/>
      <c r="K34" s="838"/>
    </row>
    <row r="35" spans="1:11" x14ac:dyDescent="0.2">
      <c r="A35" s="371"/>
      <c r="B35" s="317"/>
      <c r="C35" s="317"/>
      <c r="D35" s="317"/>
      <c r="E35" s="317"/>
      <c r="F35" s="317"/>
      <c r="G35" s="317"/>
      <c r="H35" s="317"/>
      <c r="I35" s="317"/>
      <c r="J35" s="317"/>
      <c r="K35" s="317"/>
    </row>
    <row r="36" spans="1:11" s="196" customFormat="1" x14ac:dyDescent="0.2">
      <c r="A36" s="372" t="s">
        <v>155</v>
      </c>
      <c r="B36" s="1059" t="s">
        <v>1196</v>
      </c>
      <c r="C36" s="1060"/>
      <c r="D36" s="1060"/>
      <c r="E36" s="1060"/>
      <c r="F36" s="1060"/>
      <c r="G36" s="209">
        <f>J36/J37</f>
        <v>12.766253869969042</v>
      </c>
      <c r="H36" s="210" t="s">
        <v>174</v>
      </c>
      <c r="I36" s="225" t="s">
        <v>716</v>
      </c>
      <c r="J36" s="226">
        <f>'I CAS'!J36+'I CAPS'!J36+'I GS'!J36</f>
        <v>2749</v>
      </c>
      <c r="K36" s="225" t="s">
        <v>717</v>
      </c>
    </row>
    <row r="37" spans="1:11" s="196" customFormat="1" x14ac:dyDescent="0.2">
      <c r="I37" s="227" t="s">
        <v>718</v>
      </c>
      <c r="J37" s="226">
        <f>'I CAS'!J37+'I CAPS'!J37+'I GS'!J37</f>
        <v>215.33333333333331</v>
      </c>
      <c r="K37" s="225" t="s">
        <v>175</v>
      </c>
    </row>
    <row r="38" spans="1:11" ht="16.5" customHeight="1" x14ac:dyDescent="0.2">
      <c r="A38" s="3" t="s">
        <v>156</v>
      </c>
      <c r="B38" s="1061" t="s">
        <v>1200</v>
      </c>
      <c r="C38" s="936"/>
      <c r="D38" s="936"/>
      <c r="E38" s="936"/>
      <c r="F38" s="936"/>
      <c r="G38" s="936"/>
      <c r="H38" s="936"/>
      <c r="I38" s="936"/>
      <c r="J38" s="936"/>
      <c r="K38" s="936"/>
    </row>
    <row r="39" spans="1:11" ht="27" customHeight="1" x14ac:dyDescent="0.2">
      <c r="A39" s="3"/>
      <c r="B39" s="870" t="s">
        <v>1197</v>
      </c>
      <c r="C39" s="838"/>
      <c r="D39" s="838"/>
      <c r="E39" s="838"/>
      <c r="F39" s="838"/>
      <c r="G39" s="838"/>
      <c r="H39" s="838"/>
      <c r="I39" s="838"/>
      <c r="J39" s="838"/>
      <c r="K39" s="838"/>
    </row>
    <row r="40" spans="1:11" ht="115.5" customHeight="1" x14ac:dyDescent="0.2">
      <c r="A40" s="3"/>
      <c r="B40" s="1064" t="s">
        <v>645</v>
      </c>
      <c r="C40" s="838"/>
      <c r="D40" s="838"/>
      <c r="E40" s="838"/>
      <c r="F40" s="838"/>
      <c r="G40" s="838"/>
      <c r="H40" s="838"/>
      <c r="I40" s="838"/>
      <c r="J40" s="838"/>
      <c r="K40" s="838"/>
    </row>
    <row r="41" spans="1:11" ht="93" customHeight="1" x14ac:dyDescent="0.2">
      <c r="A41" s="3"/>
      <c r="B41" s="1064" t="s">
        <v>646</v>
      </c>
      <c r="C41" s="937"/>
      <c r="D41" s="937"/>
      <c r="E41" s="937"/>
      <c r="F41" s="937"/>
      <c r="G41" s="937"/>
      <c r="H41" s="937"/>
      <c r="I41" s="937"/>
      <c r="J41" s="937"/>
      <c r="K41" s="937"/>
    </row>
    <row r="42" spans="1:11" ht="68.25" customHeight="1" x14ac:dyDescent="0.2">
      <c r="A42" s="3"/>
      <c r="B42" s="870" t="s">
        <v>1198</v>
      </c>
      <c r="C42" s="838"/>
      <c r="D42" s="838"/>
      <c r="E42" s="838"/>
      <c r="F42" s="838"/>
      <c r="G42" s="838"/>
      <c r="H42" s="838"/>
      <c r="I42" s="838"/>
      <c r="J42" s="838"/>
      <c r="K42" s="838"/>
    </row>
    <row r="43" spans="1:11" x14ac:dyDescent="0.2">
      <c r="A43" s="3"/>
      <c r="B43" s="164"/>
      <c r="C43" s="164"/>
      <c r="D43" s="164"/>
      <c r="E43" s="164"/>
      <c r="F43" s="164"/>
      <c r="G43" s="164"/>
      <c r="H43" s="164"/>
      <c r="I43" s="164"/>
      <c r="J43" s="164"/>
      <c r="K43" s="164"/>
    </row>
    <row r="44" spans="1:11" x14ac:dyDescent="0.2">
      <c r="A44" s="3" t="s">
        <v>156</v>
      </c>
      <c r="B44" s="1065" t="s">
        <v>360</v>
      </c>
      <c r="C44" s="880"/>
      <c r="D44" s="880"/>
      <c r="E44" s="880"/>
      <c r="F44" s="880"/>
      <c r="G44" s="880"/>
      <c r="H44" s="880"/>
      <c r="I44" s="880"/>
      <c r="J44" s="880"/>
      <c r="K44" s="880"/>
    </row>
    <row r="45" spans="1:11" x14ac:dyDescent="0.2"/>
    <row r="46" spans="1:11" x14ac:dyDescent="0.2">
      <c r="A46" s="3" t="s">
        <v>156</v>
      </c>
      <c r="B46" s="1062" t="s">
        <v>361</v>
      </c>
      <c r="C46" s="1062"/>
      <c r="D46" s="1062"/>
      <c r="E46" s="1062"/>
      <c r="F46" s="1062"/>
      <c r="G46" s="1062"/>
      <c r="H46" s="1062"/>
      <c r="I46" s="1062"/>
      <c r="J46" s="1062"/>
      <c r="K46" s="1062"/>
    </row>
    <row r="47" spans="1:11" ht="12.75" customHeight="1" x14ac:dyDescent="0.2">
      <c r="A47" s="3" t="s">
        <v>156</v>
      </c>
      <c r="B47" s="867" t="s">
        <v>145</v>
      </c>
      <c r="C47" s="867"/>
      <c r="D47" s="163" t="s">
        <v>146</v>
      </c>
      <c r="E47" s="163" t="s">
        <v>147</v>
      </c>
      <c r="F47" s="163" t="s">
        <v>148</v>
      </c>
      <c r="G47" s="163" t="s">
        <v>149</v>
      </c>
      <c r="H47" s="163" t="s">
        <v>150</v>
      </c>
      <c r="I47" s="163" t="s">
        <v>151</v>
      </c>
      <c r="J47" s="163" t="s">
        <v>152</v>
      </c>
      <c r="K47" s="163" t="s">
        <v>235</v>
      </c>
    </row>
    <row r="48" spans="1:11" x14ac:dyDescent="0.2">
      <c r="A48" s="3" t="s">
        <v>156</v>
      </c>
      <c r="B48" s="867"/>
      <c r="C48" s="867"/>
      <c r="D48" s="25">
        <f>'I CAS'!D48+'I CAPS'!D48</f>
        <v>67</v>
      </c>
      <c r="E48" s="25">
        <f>'I CAS'!E48+'I CAPS'!E48</f>
        <v>163</v>
      </c>
      <c r="F48" s="25">
        <f>'I CAS'!F48+'I CAPS'!F48</f>
        <v>100</v>
      </c>
      <c r="G48" s="25">
        <f>'I CAS'!G48+'I CAPS'!G48</f>
        <v>60</v>
      </c>
      <c r="H48" s="25">
        <f>'I CAS'!H48+'I CAPS'!H48</f>
        <v>7</v>
      </c>
      <c r="I48" s="25">
        <f>'I CAS'!I48+'I CAPS'!I48</f>
        <v>5</v>
      </c>
      <c r="J48" s="25">
        <f>'I CAS'!J48+'I CAPS'!J48</f>
        <v>0</v>
      </c>
      <c r="K48" s="25">
        <f>SUM(D48:J48)</f>
        <v>402</v>
      </c>
    </row>
    <row r="49" spans="1:11" x14ac:dyDescent="0.2">
      <c r="B49" s="1063"/>
      <c r="C49" s="1063"/>
      <c r="D49" s="581"/>
      <c r="E49" s="581"/>
      <c r="F49" s="581"/>
      <c r="G49" s="581"/>
      <c r="H49" s="581"/>
      <c r="I49" s="581"/>
      <c r="J49" s="581"/>
      <c r="K49" s="581"/>
    </row>
    <row r="50" spans="1:11" ht="12.75" customHeight="1" x14ac:dyDescent="0.2">
      <c r="A50" s="3" t="s">
        <v>156</v>
      </c>
      <c r="B50" s="867" t="s">
        <v>153</v>
      </c>
      <c r="C50" s="867"/>
      <c r="D50" s="163" t="s">
        <v>146</v>
      </c>
      <c r="E50" s="163" t="s">
        <v>147</v>
      </c>
      <c r="F50" s="163" t="s">
        <v>148</v>
      </c>
      <c r="G50" s="163" t="s">
        <v>149</v>
      </c>
      <c r="H50" s="163" t="s">
        <v>150</v>
      </c>
      <c r="I50" s="163" t="s">
        <v>151</v>
      </c>
      <c r="J50" s="163" t="s">
        <v>152</v>
      </c>
      <c r="K50" s="163" t="s">
        <v>235</v>
      </c>
    </row>
    <row r="51" spans="1:11" x14ac:dyDescent="0.2">
      <c r="A51" s="3" t="s">
        <v>156</v>
      </c>
      <c r="B51" s="867"/>
      <c r="C51" s="867"/>
      <c r="D51" s="25">
        <f>'I CAS'!D51+'I CAPS'!D51</f>
        <v>10</v>
      </c>
      <c r="E51" s="25">
        <f>'I CAS'!E51+'I CAPS'!E51</f>
        <v>42</v>
      </c>
      <c r="F51" s="25">
        <f>'I CAS'!F51+'I CAPS'!F51</f>
        <v>11</v>
      </c>
      <c r="G51" s="25">
        <f>'I CAS'!G51+'I CAPS'!G51</f>
        <v>0</v>
      </c>
      <c r="H51" s="25">
        <f>'I CAS'!H51+'I CAPS'!H51</f>
        <v>0</v>
      </c>
      <c r="I51" s="25">
        <f>'I CAS'!I51+'I CAPS'!I51</f>
        <v>0</v>
      </c>
      <c r="J51" s="25">
        <f>'I CAS'!J51+'I CAPS'!J51</f>
        <v>0</v>
      </c>
      <c r="K51" s="25">
        <f>SUM(D51:J51)</f>
        <v>63</v>
      </c>
    </row>
    <row r="52" spans="1:11" s="747" customFormat="1" x14ac:dyDescent="0.2">
      <c r="A52" s="3"/>
      <c r="B52" s="749"/>
      <c r="C52" s="749"/>
      <c r="D52" s="27"/>
      <c r="E52" s="27"/>
      <c r="F52" s="27"/>
      <c r="G52" s="27"/>
      <c r="H52" s="27"/>
      <c r="I52" s="27"/>
      <c r="J52" s="27"/>
      <c r="K52" s="27"/>
    </row>
    <row r="53" spans="1:11" s="747" customFormat="1" x14ac:dyDescent="0.2">
      <c r="A53" s="3"/>
      <c r="B53" s="749"/>
      <c r="C53" s="749"/>
      <c r="D53" s="27"/>
      <c r="E53" s="27"/>
      <c r="F53" s="27"/>
      <c r="G53" s="27"/>
      <c r="H53" s="27"/>
      <c r="I53" s="27"/>
      <c r="J53" s="27"/>
      <c r="K53" s="27"/>
    </row>
    <row r="54" spans="1:11" s="747" customFormat="1" x14ac:dyDescent="0.2">
      <c r="A54" s="3" t="s">
        <v>156</v>
      </c>
      <c r="B54" s="1065" t="s">
        <v>1003</v>
      </c>
      <c r="C54" s="880"/>
      <c r="D54" s="880"/>
      <c r="E54" s="880"/>
      <c r="F54" s="880"/>
      <c r="G54" s="880"/>
      <c r="H54" s="880"/>
      <c r="I54" s="880"/>
      <c r="J54" s="880"/>
      <c r="K54" s="880"/>
    </row>
    <row r="55" spans="1:11" s="747" customFormat="1" x14ac:dyDescent="0.2"/>
    <row r="56" spans="1:11" s="747" customFormat="1" x14ac:dyDescent="0.2">
      <c r="A56" s="3" t="s">
        <v>156</v>
      </c>
      <c r="B56" s="1062" t="s">
        <v>361</v>
      </c>
      <c r="C56" s="1062"/>
      <c r="D56" s="1062"/>
      <c r="E56" s="1062"/>
      <c r="F56" s="1062"/>
      <c r="G56" s="1062"/>
      <c r="H56" s="1062"/>
      <c r="I56" s="1062"/>
      <c r="J56" s="1062"/>
      <c r="K56" s="1062"/>
    </row>
    <row r="57" spans="1:11" s="747" customFormat="1" ht="12.75" customHeight="1" x14ac:dyDescent="0.2">
      <c r="A57" s="3" t="s">
        <v>156</v>
      </c>
      <c r="B57" s="867" t="s">
        <v>145</v>
      </c>
      <c r="C57" s="867"/>
      <c r="D57" s="163" t="s">
        <v>146</v>
      </c>
      <c r="E57" s="163" t="s">
        <v>147</v>
      </c>
      <c r="F57" s="163" t="s">
        <v>148</v>
      </c>
      <c r="G57" s="163" t="s">
        <v>149</v>
      </c>
      <c r="H57" s="163" t="s">
        <v>150</v>
      </c>
      <c r="I57" s="163" t="s">
        <v>151</v>
      </c>
      <c r="J57" s="163" t="s">
        <v>152</v>
      </c>
      <c r="K57" s="163" t="s">
        <v>235</v>
      </c>
    </row>
    <row r="58" spans="1:11" s="747" customFormat="1" x14ac:dyDescent="0.2">
      <c r="A58" s="3" t="s">
        <v>156</v>
      </c>
      <c r="B58" s="867"/>
      <c r="C58" s="867"/>
      <c r="D58" s="25">
        <f>'I CAS'!D58+'I CAPS'!D58</f>
        <v>76</v>
      </c>
      <c r="E58" s="25">
        <f>'I CAS'!E58+'I CAPS'!E58</f>
        <v>33</v>
      </c>
      <c r="F58" s="25">
        <f>'I CAS'!F58+'I CAPS'!F58</f>
        <v>30</v>
      </c>
      <c r="G58" s="25">
        <f>'I CAS'!G58+'I CAPS'!G58</f>
        <v>18</v>
      </c>
      <c r="H58" s="25">
        <f>'I CAS'!H58+'I CAPS'!H58</f>
        <v>3</v>
      </c>
      <c r="I58" s="25">
        <f>'I CAS'!I58+'I CAPS'!I58</f>
        <v>0</v>
      </c>
      <c r="J58" s="25">
        <f>'I CAS'!J58+'I CAPS'!J58</f>
        <v>0</v>
      </c>
      <c r="K58" s="25">
        <f>SUM(D58:J58)</f>
        <v>160</v>
      </c>
    </row>
    <row r="59" spans="1:11" s="747" customFormat="1" x14ac:dyDescent="0.2">
      <c r="B59" s="1063"/>
      <c r="C59" s="1063"/>
    </row>
    <row r="60" spans="1:11" s="747" customFormat="1" ht="12.75" customHeight="1" x14ac:dyDescent="0.2">
      <c r="A60" s="3" t="s">
        <v>156</v>
      </c>
      <c r="B60" s="867" t="s">
        <v>153</v>
      </c>
      <c r="C60" s="867"/>
      <c r="D60" s="163" t="s">
        <v>146</v>
      </c>
      <c r="E60" s="163" t="s">
        <v>147</v>
      </c>
      <c r="F60" s="163" t="s">
        <v>148</v>
      </c>
      <c r="G60" s="163" t="s">
        <v>149</v>
      </c>
      <c r="H60" s="163" t="s">
        <v>150</v>
      </c>
      <c r="I60" s="163" t="s">
        <v>151</v>
      </c>
      <c r="J60" s="163" t="s">
        <v>152</v>
      </c>
      <c r="K60" s="163" t="s">
        <v>235</v>
      </c>
    </row>
    <row r="61" spans="1:11" s="747" customFormat="1" x14ac:dyDescent="0.2">
      <c r="A61" s="3" t="s">
        <v>156</v>
      </c>
      <c r="B61" s="867"/>
      <c r="C61" s="867"/>
      <c r="D61" s="25">
        <f>'I CAS'!D61+'I CAPS'!D61</f>
        <v>0</v>
      </c>
      <c r="E61" s="25">
        <f>'I CAS'!E61+'I CAPS'!E61</f>
        <v>1</v>
      </c>
      <c r="F61" s="25">
        <f>'I CAS'!F61+'I CAPS'!F61</f>
        <v>0</v>
      </c>
      <c r="G61" s="25">
        <f>'I CAS'!G61+'I CAPS'!G61</f>
        <v>0</v>
      </c>
      <c r="H61" s="25">
        <f>'I CAS'!H61+'I CAPS'!H61</f>
        <v>0</v>
      </c>
      <c r="I61" s="25">
        <f>'I CAS'!I61+'I CAPS'!I61</f>
        <v>0</v>
      </c>
      <c r="J61" s="25">
        <f>'I CAS'!J61+'I CAPS'!J61</f>
        <v>0</v>
      </c>
      <c r="K61" s="25">
        <f>SUM(D61:J61)</f>
        <v>1</v>
      </c>
    </row>
    <row r="62" spans="1:11" s="747" customFormat="1" x14ac:dyDescent="0.2">
      <c r="A62" s="3"/>
      <c r="B62" s="749"/>
      <c r="C62" s="749"/>
      <c r="D62" s="27"/>
      <c r="E62" s="27"/>
      <c r="F62" s="27"/>
      <c r="G62" s="27"/>
      <c r="H62" s="27"/>
      <c r="I62" s="27"/>
      <c r="J62" s="27"/>
      <c r="K62" s="27"/>
    </row>
    <row r="63" spans="1:11" s="747" customFormat="1" x14ac:dyDescent="0.2">
      <c r="A63" s="3"/>
      <c r="B63" s="749"/>
      <c r="C63" s="749"/>
      <c r="D63" s="27"/>
      <c r="E63" s="27"/>
      <c r="F63" s="27"/>
      <c r="G63" s="27"/>
      <c r="H63" s="27"/>
      <c r="I63" s="27"/>
      <c r="J63" s="27"/>
      <c r="K63" s="27"/>
    </row>
    <row r="64" spans="1:11" s="747" customFormat="1" x14ac:dyDescent="0.2">
      <c r="A64" s="3" t="s">
        <v>156</v>
      </c>
      <c r="B64" s="1065" t="s">
        <v>976</v>
      </c>
      <c r="C64" s="880"/>
      <c r="D64" s="880"/>
      <c r="E64" s="880"/>
      <c r="F64" s="880"/>
      <c r="G64" s="880"/>
      <c r="H64" s="880"/>
      <c r="I64" s="880"/>
      <c r="J64" s="880"/>
      <c r="K64" s="880"/>
    </row>
    <row r="65" spans="1:11" s="747" customFormat="1" x14ac:dyDescent="0.2"/>
    <row r="66" spans="1:11" s="747" customFormat="1" x14ac:dyDescent="0.2">
      <c r="A66" s="3" t="s">
        <v>156</v>
      </c>
      <c r="B66" s="1062" t="s">
        <v>979</v>
      </c>
      <c r="C66" s="1062"/>
      <c r="D66" s="1062"/>
      <c r="E66" s="1062"/>
      <c r="F66" s="1062"/>
      <c r="G66" s="1062"/>
      <c r="H66" s="1062"/>
      <c r="I66" s="1062"/>
      <c r="J66" s="1062"/>
      <c r="K66" s="1062"/>
    </row>
    <row r="67" spans="1:11" s="747" customFormat="1" ht="12.75" customHeight="1" x14ac:dyDescent="0.2">
      <c r="A67" s="3" t="s">
        <v>156</v>
      </c>
      <c r="B67" s="867" t="s">
        <v>145</v>
      </c>
      <c r="C67" s="867"/>
      <c r="D67" s="163" t="s">
        <v>146</v>
      </c>
      <c r="E67" s="163" t="s">
        <v>147</v>
      </c>
      <c r="F67" s="163" t="s">
        <v>148</v>
      </c>
      <c r="G67" s="163" t="s">
        <v>149</v>
      </c>
      <c r="H67" s="163" t="s">
        <v>150</v>
      </c>
      <c r="I67" s="163" t="s">
        <v>151</v>
      </c>
      <c r="J67" s="163" t="s">
        <v>152</v>
      </c>
      <c r="K67" s="163" t="s">
        <v>235</v>
      </c>
    </row>
    <row r="68" spans="1:11" s="747" customFormat="1" x14ac:dyDescent="0.2">
      <c r="A68" s="3" t="s">
        <v>156</v>
      </c>
      <c r="B68" s="867"/>
      <c r="C68" s="867"/>
      <c r="D68" s="25">
        <f>'I GS'!D50</f>
        <v>4</v>
      </c>
      <c r="E68" s="25">
        <f>'I GS'!E50</f>
        <v>9</v>
      </c>
      <c r="F68" s="25">
        <f>'I GS'!F50</f>
        <v>2</v>
      </c>
      <c r="G68" s="25">
        <f>'I GS'!G50</f>
        <v>10</v>
      </c>
      <c r="H68" s="25">
        <f>'I GS'!H50</f>
        <v>1</v>
      </c>
      <c r="I68" s="25">
        <f>'I GS'!I50</f>
        <v>0</v>
      </c>
      <c r="J68" s="25">
        <f>'I GS'!J50</f>
        <v>0</v>
      </c>
      <c r="K68" s="25">
        <f>SUM(D68:J68)</f>
        <v>26</v>
      </c>
    </row>
    <row r="69" spans="1:11" s="747" customFormat="1" x14ac:dyDescent="0.2">
      <c r="B69" s="1063"/>
      <c r="C69" s="1063"/>
    </row>
    <row r="70" spans="1:11" s="747" customFormat="1" ht="12.75" customHeight="1" x14ac:dyDescent="0.2">
      <c r="A70" s="3" t="s">
        <v>156</v>
      </c>
      <c r="B70" s="867" t="s">
        <v>153</v>
      </c>
      <c r="C70" s="867"/>
      <c r="D70" s="163" t="s">
        <v>146</v>
      </c>
      <c r="E70" s="163" t="s">
        <v>147</v>
      </c>
      <c r="F70" s="163" t="s">
        <v>148</v>
      </c>
      <c r="G70" s="163" t="s">
        <v>149</v>
      </c>
      <c r="H70" s="163" t="s">
        <v>150</v>
      </c>
      <c r="I70" s="163" t="s">
        <v>151</v>
      </c>
      <c r="J70" s="163" t="s">
        <v>152</v>
      </c>
      <c r="K70" s="163" t="s">
        <v>235</v>
      </c>
    </row>
    <row r="71" spans="1:11" s="747" customFormat="1" x14ac:dyDescent="0.2">
      <c r="A71" s="3" t="s">
        <v>156</v>
      </c>
      <c r="B71" s="867"/>
      <c r="C71" s="867"/>
      <c r="D71" s="25"/>
      <c r="E71" s="25"/>
      <c r="F71" s="25"/>
      <c r="G71" s="25"/>
      <c r="H71" s="25"/>
      <c r="I71" s="25"/>
      <c r="J71" s="25"/>
      <c r="K71" s="25">
        <f>SUM(D71:J71)</f>
        <v>0</v>
      </c>
    </row>
    <row r="72" spans="1:11" s="747" customFormat="1" x14ac:dyDescent="0.2">
      <c r="A72" s="3"/>
      <c r="B72" s="749"/>
      <c r="C72" s="749"/>
      <c r="D72" s="27"/>
      <c r="E72" s="27"/>
      <c r="F72" s="27"/>
      <c r="G72" s="27"/>
      <c r="H72" s="27"/>
      <c r="I72" s="27"/>
      <c r="J72" s="27"/>
      <c r="K72" s="27"/>
    </row>
    <row r="73" spans="1:11" s="747" customFormat="1" x14ac:dyDescent="0.2">
      <c r="A73" s="3"/>
      <c r="B73" s="749"/>
      <c r="C73" s="749"/>
      <c r="D73" s="27"/>
      <c r="E73" s="27"/>
      <c r="F73" s="27"/>
      <c r="G73" s="27"/>
      <c r="H73" s="27"/>
      <c r="I73" s="27"/>
      <c r="J73" s="27"/>
      <c r="K73" s="27"/>
    </row>
    <row r="74" spans="1:11" s="747" customFormat="1" x14ac:dyDescent="0.2">
      <c r="A74" s="3" t="s">
        <v>156</v>
      </c>
      <c r="B74" s="1065" t="s">
        <v>1004</v>
      </c>
      <c r="C74" s="880"/>
      <c r="D74" s="880"/>
      <c r="E74" s="880"/>
      <c r="F74" s="880"/>
      <c r="G74" s="880"/>
      <c r="H74" s="880"/>
      <c r="I74" s="880"/>
      <c r="J74" s="880"/>
      <c r="K74" s="880"/>
    </row>
    <row r="75" spans="1:11" s="747" customFormat="1" x14ac:dyDescent="0.2"/>
    <row r="76" spans="1:11" s="747" customFormat="1" x14ac:dyDescent="0.2">
      <c r="A76" s="3" t="s">
        <v>156</v>
      </c>
      <c r="B76" s="1062" t="s">
        <v>979</v>
      </c>
      <c r="C76" s="1062"/>
      <c r="D76" s="1062"/>
      <c r="E76" s="1062"/>
      <c r="F76" s="1062"/>
      <c r="G76" s="1062"/>
      <c r="H76" s="1062"/>
      <c r="I76" s="1062"/>
      <c r="J76" s="1062"/>
      <c r="K76" s="1062"/>
    </row>
    <row r="77" spans="1:11" s="747" customFormat="1" ht="12.75" customHeight="1" x14ac:dyDescent="0.2">
      <c r="A77" s="3" t="s">
        <v>156</v>
      </c>
      <c r="B77" s="867" t="s">
        <v>145</v>
      </c>
      <c r="C77" s="867"/>
      <c r="D77" s="163" t="s">
        <v>146</v>
      </c>
      <c r="E77" s="163" t="s">
        <v>147</v>
      </c>
      <c r="F77" s="163" t="s">
        <v>148</v>
      </c>
      <c r="G77" s="163" t="s">
        <v>149</v>
      </c>
      <c r="H77" s="163" t="s">
        <v>150</v>
      </c>
      <c r="I77" s="163" t="s">
        <v>151</v>
      </c>
      <c r="J77" s="163" t="s">
        <v>152</v>
      </c>
      <c r="K77" s="163" t="s">
        <v>235</v>
      </c>
    </row>
    <row r="78" spans="1:11" s="747" customFormat="1" x14ac:dyDescent="0.2">
      <c r="A78" s="3" t="s">
        <v>156</v>
      </c>
      <c r="B78" s="867"/>
      <c r="C78" s="867"/>
      <c r="D78" s="25">
        <f>'I GS'!D57</f>
        <v>36</v>
      </c>
      <c r="E78" s="25">
        <f>'I GS'!E57</f>
        <v>36</v>
      </c>
      <c r="F78" s="25">
        <f>'I GS'!F57</f>
        <v>7</v>
      </c>
      <c r="G78" s="25">
        <f>'I GS'!G57</f>
        <v>0</v>
      </c>
      <c r="H78" s="25">
        <f>'I GS'!H57</f>
        <v>0</v>
      </c>
      <c r="I78" s="25">
        <f>'I GS'!I57</f>
        <v>0</v>
      </c>
      <c r="J78" s="25">
        <f>'I GS'!J57</f>
        <v>0</v>
      </c>
      <c r="K78" s="25">
        <f>SUM(D78:J78)</f>
        <v>79</v>
      </c>
    </row>
    <row r="79" spans="1:11" s="30" customFormat="1" x14ac:dyDescent="0.2">
      <c r="A79" s="179"/>
      <c r="B79" s="750"/>
      <c r="C79" s="750"/>
      <c r="D79" s="751"/>
      <c r="E79" s="751"/>
      <c r="F79" s="751"/>
      <c r="G79" s="751"/>
      <c r="H79" s="751"/>
      <c r="I79" s="751"/>
      <c r="J79" s="751"/>
      <c r="K79" s="751"/>
    </row>
    <row r="80" spans="1:11" s="747" customFormat="1" ht="12.75" customHeight="1" x14ac:dyDescent="0.2">
      <c r="A80" s="3" t="s">
        <v>156</v>
      </c>
      <c r="B80" s="867" t="s">
        <v>153</v>
      </c>
      <c r="C80" s="867"/>
      <c r="D80" s="163" t="s">
        <v>146</v>
      </c>
      <c r="E80" s="163" t="s">
        <v>147</v>
      </c>
      <c r="F80" s="163" t="s">
        <v>148</v>
      </c>
      <c r="G80" s="163" t="s">
        <v>149</v>
      </c>
      <c r="H80" s="163" t="s">
        <v>150</v>
      </c>
      <c r="I80" s="163" t="s">
        <v>151</v>
      </c>
      <c r="J80" s="163" t="s">
        <v>152</v>
      </c>
      <c r="K80" s="163" t="s">
        <v>235</v>
      </c>
    </row>
    <row r="81" spans="1:11" s="747" customFormat="1" x14ac:dyDescent="0.2">
      <c r="A81" s="3" t="s">
        <v>156</v>
      </c>
      <c r="B81" s="867"/>
      <c r="C81" s="867"/>
      <c r="D81" s="25"/>
      <c r="E81" s="25"/>
      <c r="F81" s="25"/>
      <c r="G81" s="25"/>
      <c r="H81" s="25"/>
      <c r="I81" s="25"/>
      <c r="J81" s="25"/>
      <c r="K81" s="25">
        <f>SUM(D81:J81)</f>
        <v>0</v>
      </c>
    </row>
    <row r="82" spans="1:11" s="747" customFormat="1" x14ac:dyDescent="0.2"/>
    <row r="83" spans="1:11" x14ac:dyDescent="0.2"/>
    <row r="84" spans="1:11" x14ac:dyDescent="0.2"/>
    <row r="85" spans="1:11" x14ac:dyDescent="0.2"/>
  </sheetData>
  <sheetProtection sheet="1" objects="1" scenarios="1"/>
  <mergeCells count="54">
    <mergeCell ref="B74:K74"/>
    <mergeCell ref="B76:K76"/>
    <mergeCell ref="B77:C78"/>
    <mergeCell ref="B80:C81"/>
    <mergeCell ref="B54:K54"/>
    <mergeCell ref="B56:K56"/>
    <mergeCell ref="B57:C58"/>
    <mergeCell ref="B59:C59"/>
    <mergeCell ref="B60:C61"/>
    <mergeCell ref="B64:K64"/>
    <mergeCell ref="B66:K66"/>
    <mergeCell ref="B67:C68"/>
    <mergeCell ref="B69:C69"/>
    <mergeCell ref="B70:C7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O46"/>
  <sheetViews>
    <sheetView showRuler="0" zoomScale="80" zoomScaleNormal="80" workbookViewId="0">
      <selection sqref="A1:G1"/>
    </sheetView>
  </sheetViews>
  <sheetFormatPr defaultColWidth="9.140625" defaultRowHeight="0" customHeight="1" zeroHeight="1" x14ac:dyDescent="0.2"/>
  <cols>
    <col min="1" max="1" width="3.85546875" style="450" customWidth="1"/>
    <col min="2" max="2" width="42" style="447" customWidth="1"/>
    <col min="3" max="4" width="20.140625" style="447" customWidth="1"/>
    <col min="5" max="8" width="15.42578125" style="447" customWidth="1"/>
    <col min="9" max="9" width="19.7109375" style="447" bestFit="1" customWidth="1"/>
    <col min="10" max="10" width="9.140625" style="447" customWidth="1"/>
    <col min="11" max="16384" width="9.140625" style="447"/>
  </cols>
  <sheetData>
    <row r="1" spans="1:15" ht="34.5" thickBot="1" x14ac:dyDescent="0.25">
      <c r="A1" s="1105" t="s">
        <v>856</v>
      </c>
      <c r="B1" s="1105"/>
      <c r="C1" s="1105"/>
      <c r="D1" s="1105"/>
      <c r="E1" s="1105"/>
      <c r="F1" s="1105"/>
      <c r="G1" s="1105"/>
      <c r="H1" s="443"/>
      <c r="I1" s="444"/>
      <c r="J1" s="445" t="s">
        <v>819</v>
      </c>
      <c r="K1" s="364" t="s">
        <v>820</v>
      </c>
      <c r="L1" s="446" t="s">
        <v>802</v>
      </c>
      <c r="N1" s="448" t="s">
        <v>805</v>
      </c>
      <c r="O1" s="449" t="s">
        <v>821</v>
      </c>
    </row>
    <row r="2" spans="1:15" ht="12.75" x14ac:dyDescent="0.2"/>
    <row r="3" spans="1:15" ht="12.75" x14ac:dyDescent="0.2">
      <c r="A3" s="451" t="s">
        <v>489</v>
      </c>
      <c r="B3" s="452" t="s">
        <v>1193</v>
      </c>
    </row>
    <row r="4" spans="1:15" s="454" customFormat="1" ht="72" customHeight="1" x14ac:dyDescent="0.2">
      <c r="A4" s="453" t="s">
        <v>489</v>
      </c>
      <c r="B4" s="1106" t="s">
        <v>386</v>
      </c>
      <c r="C4" s="1106"/>
      <c r="D4" s="1106"/>
      <c r="E4" s="1106"/>
      <c r="F4" s="1106"/>
      <c r="G4" s="1106"/>
      <c r="H4" s="1106"/>
      <c r="I4" s="1106"/>
    </row>
    <row r="5" spans="1:15" ht="41.25" customHeight="1" thickBot="1" x14ac:dyDescent="0.25">
      <c r="A5" s="451" t="s">
        <v>489</v>
      </c>
      <c r="B5" s="455" t="s">
        <v>490</v>
      </c>
      <c r="C5" s="456" t="s">
        <v>827</v>
      </c>
      <c r="D5" s="456" t="s">
        <v>824</v>
      </c>
      <c r="E5" s="456" t="s">
        <v>828</v>
      </c>
      <c r="F5" s="456" t="s">
        <v>825</v>
      </c>
      <c r="G5" s="456" t="s">
        <v>829</v>
      </c>
      <c r="H5" s="456" t="s">
        <v>826</v>
      </c>
      <c r="I5" s="457" t="s">
        <v>951</v>
      </c>
    </row>
    <row r="6" spans="1:15" ht="13.5" thickBot="1" x14ac:dyDescent="0.25">
      <c r="A6" s="451" t="s">
        <v>489</v>
      </c>
      <c r="B6" s="458" t="s">
        <v>491</v>
      </c>
      <c r="C6" s="459"/>
      <c r="D6" s="460" t="str">
        <f t="shared" ref="D6:D44" si="0">IF(C6="","",C6/C$45)</f>
        <v/>
      </c>
      <c r="E6" s="461"/>
      <c r="F6" s="460" t="str">
        <f t="shared" ref="F6:F44" si="1">IF(E6="","",E6/E$45)</f>
        <v/>
      </c>
      <c r="G6" s="461"/>
      <c r="H6" s="460" t="str">
        <f t="shared" ref="H6:H44" si="2">IF(G6="","",G6/G$45)</f>
        <v/>
      </c>
      <c r="I6" s="462">
        <v>1</v>
      </c>
    </row>
    <row r="7" spans="1:15" ht="13.5" thickBot="1" x14ac:dyDescent="0.25">
      <c r="A7" s="451" t="s">
        <v>489</v>
      </c>
      <c r="B7" s="463" t="s">
        <v>777</v>
      </c>
      <c r="C7" s="464"/>
      <c r="D7" s="460" t="str">
        <f t="shared" si="0"/>
        <v/>
      </c>
      <c r="E7" s="464"/>
      <c r="F7" s="460" t="str">
        <f t="shared" si="1"/>
        <v/>
      </c>
      <c r="G7" s="464">
        <v>5</v>
      </c>
      <c r="H7" s="460">
        <f t="shared" si="2"/>
        <v>1.0482180293501049E-2</v>
      </c>
      <c r="I7" s="465">
        <v>3</v>
      </c>
    </row>
    <row r="8" spans="1:15" ht="13.5" thickBot="1" x14ac:dyDescent="0.25">
      <c r="A8" s="451" t="s">
        <v>489</v>
      </c>
      <c r="B8" s="466" t="s">
        <v>492</v>
      </c>
      <c r="C8" s="464"/>
      <c r="D8" s="460" t="str">
        <f t="shared" si="0"/>
        <v/>
      </c>
      <c r="E8" s="464"/>
      <c r="F8" s="460" t="str">
        <f t="shared" si="1"/>
        <v/>
      </c>
      <c r="G8" s="464"/>
      <c r="H8" s="460" t="str">
        <f t="shared" si="2"/>
        <v/>
      </c>
      <c r="I8" s="465">
        <v>4</v>
      </c>
    </row>
    <row r="9" spans="1:15" ht="13.5" thickBot="1" x14ac:dyDescent="0.25">
      <c r="A9" s="451" t="s">
        <v>489</v>
      </c>
      <c r="B9" s="463" t="s">
        <v>778</v>
      </c>
      <c r="C9" s="467"/>
      <c r="D9" s="460" t="str">
        <f t="shared" si="0"/>
        <v/>
      </c>
      <c r="E9" s="467"/>
      <c r="F9" s="460" t="str">
        <f t="shared" si="1"/>
        <v/>
      </c>
      <c r="G9" s="467"/>
      <c r="H9" s="460" t="str">
        <f t="shared" si="2"/>
        <v/>
      </c>
      <c r="I9" s="468">
        <v>5</v>
      </c>
    </row>
    <row r="10" spans="1:15" ht="13.5" thickBot="1" x14ac:dyDescent="0.25">
      <c r="A10" s="451" t="s">
        <v>489</v>
      </c>
      <c r="B10" s="469" t="s">
        <v>611</v>
      </c>
      <c r="C10" s="467"/>
      <c r="D10" s="460" t="str">
        <f t="shared" si="0"/>
        <v/>
      </c>
      <c r="E10" s="467"/>
      <c r="F10" s="460" t="str">
        <f t="shared" si="1"/>
        <v/>
      </c>
      <c r="G10" s="467">
        <v>20</v>
      </c>
      <c r="H10" s="460">
        <f t="shared" si="2"/>
        <v>4.1928721174004195E-2</v>
      </c>
      <c r="I10" s="468">
        <v>9</v>
      </c>
    </row>
    <row r="11" spans="1:15" ht="13.5" thickBot="1" x14ac:dyDescent="0.25">
      <c r="A11" s="451" t="s">
        <v>489</v>
      </c>
      <c r="B11" s="469" t="s">
        <v>558</v>
      </c>
      <c r="C11" s="467"/>
      <c r="D11" s="460" t="str">
        <f t="shared" si="0"/>
        <v/>
      </c>
      <c r="E11" s="467"/>
      <c r="F11" s="460" t="str">
        <f t="shared" si="1"/>
        <v/>
      </c>
      <c r="G11" s="467"/>
      <c r="H11" s="460" t="str">
        <f t="shared" si="2"/>
        <v/>
      </c>
      <c r="I11" s="468">
        <v>10</v>
      </c>
    </row>
    <row r="12" spans="1:15" ht="13.5" thickBot="1" x14ac:dyDescent="0.25">
      <c r="A12" s="451" t="s">
        <v>489</v>
      </c>
      <c r="B12" s="469" t="s">
        <v>495</v>
      </c>
      <c r="C12" s="467"/>
      <c r="D12" s="460" t="str">
        <f t="shared" si="0"/>
        <v/>
      </c>
      <c r="E12" s="467"/>
      <c r="F12" s="460" t="str">
        <f t="shared" si="1"/>
        <v/>
      </c>
      <c r="G12" s="467">
        <v>9</v>
      </c>
      <c r="H12" s="460">
        <f t="shared" si="2"/>
        <v>1.8867924528301886E-2</v>
      </c>
      <c r="I12" s="468">
        <v>11</v>
      </c>
    </row>
    <row r="13" spans="1:15" ht="13.5" thickBot="1" x14ac:dyDescent="0.25">
      <c r="A13" s="451" t="s">
        <v>489</v>
      </c>
      <c r="B13" s="469" t="s">
        <v>559</v>
      </c>
      <c r="C13" s="467"/>
      <c r="D13" s="460" t="str">
        <f t="shared" si="0"/>
        <v/>
      </c>
      <c r="E13" s="467"/>
      <c r="F13" s="460" t="str">
        <f t="shared" si="1"/>
        <v/>
      </c>
      <c r="G13" s="467"/>
      <c r="H13" s="460" t="str">
        <f t="shared" si="2"/>
        <v/>
      </c>
      <c r="I13" s="468">
        <v>12</v>
      </c>
    </row>
    <row r="14" spans="1:15" ht="13.5" thickBot="1" x14ac:dyDescent="0.25">
      <c r="A14" s="451" t="s">
        <v>489</v>
      </c>
      <c r="B14" s="469" t="s">
        <v>496</v>
      </c>
      <c r="C14" s="467"/>
      <c r="D14" s="460" t="str">
        <f t="shared" si="0"/>
        <v/>
      </c>
      <c r="E14" s="467"/>
      <c r="F14" s="460" t="str">
        <f t="shared" si="1"/>
        <v/>
      </c>
      <c r="G14" s="467">
        <v>42</v>
      </c>
      <c r="H14" s="460">
        <f t="shared" si="2"/>
        <v>8.8050314465408799E-2</v>
      </c>
      <c r="I14" s="468">
        <v>13</v>
      </c>
    </row>
    <row r="15" spans="1:15" ht="13.5" thickBot="1" x14ac:dyDescent="0.25">
      <c r="A15" s="451" t="s">
        <v>489</v>
      </c>
      <c r="B15" s="469" t="s">
        <v>560</v>
      </c>
      <c r="C15" s="467"/>
      <c r="D15" s="460" t="str">
        <f t="shared" si="0"/>
        <v/>
      </c>
      <c r="E15" s="467"/>
      <c r="F15" s="460" t="str">
        <f t="shared" si="1"/>
        <v/>
      </c>
      <c r="G15" s="467">
        <v>15</v>
      </c>
      <c r="H15" s="460">
        <f t="shared" si="2"/>
        <v>3.1446540880503145E-2</v>
      </c>
      <c r="I15" s="468">
        <v>14</v>
      </c>
    </row>
    <row r="16" spans="1:15" ht="13.5" thickBot="1" x14ac:dyDescent="0.25">
      <c r="A16" s="451" t="s">
        <v>489</v>
      </c>
      <c r="B16" s="469" t="s">
        <v>561</v>
      </c>
      <c r="C16" s="467"/>
      <c r="D16" s="460" t="str">
        <f t="shared" si="0"/>
        <v/>
      </c>
      <c r="E16" s="467"/>
      <c r="F16" s="460" t="str">
        <f t="shared" si="1"/>
        <v/>
      </c>
      <c r="G16" s="467"/>
      <c r="H16" s="460" t="str">
        <f t="shared" si="2"/>
        <v/>
      </c>
      <c r="I16" s="468">
        <v>15</v>
      </c>
    </row>
    <row r="17" spans="1:9" ht="13.5" thickBot="1" x14ac:dyDescent="0.25">
      <c r="A17" s="451" t="s">
        <v>489</v>
      </c>
      <c r="B17" s="463" t="s">
        <v>779</v>
      </c>
      <c r="C17" s="467"/>
      <c r="D17" s="460" t="str">
        <f t="shared" si="0"/>
        <v/>
      </c>
      <c r="E17" s="467"/>
      <c r="F17" s="460" t="str">
        <f t="shared" si="1"/>
        <v/>
      </c>
      <c r="G17" s="467">
        <v>1</v>
      </c>
      <c r="H17" s="460">
        <f t="shared" si="2"/>
        <v>2.0964360587002098E-3</v>
      </c>
      <c r="I17" s="468">
        <v>16</v>
      </c>
    </row>
    <row r="18" spans="1:9" ht="13.5" thickBot="1" x14ac:dyDescent="0.25">
      <c r="A18" s="451" t="s">
        <v>489</v>
      </c>
      <c r="B18" s="469" t="s">
        <v>562</v>
      </c>
      <c r="C18" s="467"/>
      <c r="D18" s="460" t="str">
        <f t="shared" si="0"/>
        <v/>
      </c>
      <c r="E18" s="467"/>
      <c r="F18" s="460" t="str">
        <f t="shared" si="1"/>
        <v/>
      </c>
      <c r="G18" s="467"/>
      <c r="H18" s="460" t="str">
        <f t="shared" si="2"/>
        <v/>
      </c>
      <c r="I18" s="468">
        <v>19</v>
      </c>
    </row>
    <row r="19" spans="1:9" ht="13.5" thickBot="1" x14ac:dyDescent="0.25">
      <c r="A19" s="451" t="s">
        <v>489</v>
      </c>
      <c r="B19" s="469" t="s">
        <v>732</v>
      </c>
      <c r="C19" s="467"/>
      <c r="D19" s="460" t="str">
        <f t="shared" si="0"/>
        <v/>
      </c>
      <c r="E19" s="467"/>
      <c r="F19" s="460" t="str">
        <f t="shared" si="1"/>
        <v/>
      </c>
      <c r="G19" s="467"/>
      <c r="H19" s="460" t="str">
        <f t="shared" si="2"/>
        <v/>
      </c>
      <c r="I19" s="468">
        <v>22</v>
      </c>
    </row>
    <row r="20" spans="1:9" ht="13.5" thickBot="1" x14ac:dyDescent="0.25">
      <c r="A20" s="451" t="s">
        <v>489</v>
      </c>
      <c r="B20" s="469" t="s">
        <v>743</v>
      </c>
      <c r="C20" s="467"/>
      <c r="D20" s="460" t="str">
        <f t="shared" si="0"/>
        <v/>
      </c>
      <c r="E20" s="467"/>
      <c r="F20" s="460" t="str">
        <f t="shared" si="1"/>
        <v/>
      </c>
      <c r="G20" s="467"/>
      <c r="H20" s="460" t="str">
        <f t="shared" si="2"/>
        <v/>
      </c>
      <c r="I20" s="468">
        <v>23</v>
      </c>
    </row>
    <row r="21" spans="1:9" ht="13.5" thickBot="1" x14ac:dyDescent="0.25">
      <c r="A21" s="451" t="s">
        <v>489</v>
      </c>
      <c r="B21" s="469" t="s">
        <v>733</v>
      </c>
      <c r="C21" s="467"/>
      <c r="D21" s="460" t="str">
        <f t="shared" si="0"/>
        <v/>
      </c>
      <c r="E21" s="467">
        <v>3</v>
      </c>
      <c r="F21" s="460">
        <f t="shared" si="1"/>
        <v>1</v>
      </c>
      <c r="G21" s="467"/>
      <c r="H21" s="460" t="str">
        <f t="shared" si="2"/>
        <v/>
      </c>
      <c r="I21" s="468">
        <v>24</v>
      </c>
    </row>
    <row r="22" spans="1:9" ht="13.5" thickBot="1" x14ac:dyDescent="0.25">
      <c r="A22" s="451" t="s">
        <v>489</v>
      </c>
      <c r="B22" s="469" t="s">
        <v>734</v>
      </c>
      <c r="C22" s="467"/>
      <c r="D22" s="460" t="str">
        <f t="shared" si="0"/>
        <v/>
      </c>
      <c r="E22" s="467"/>
      <c r="F22" s="460" t="str">
        <f t="shared" si="1"/>
        <v/>
      </c>
      <c r="G22" s="467"/>
      <c r="H22" s="460" t="str">
        <f t="shared" si="2"/>
        <v/>
      </c>
      <c r="I22" s="468">
        <v>25</v>
      </c>
    </row>
    <row r="23" spans="1:9" ht="13.5" thickBot="1" x14ac:dyDescent="0.25">
      <c r="A23" s="451" t="s">
        <v>489</v>
      </c>
      <c r="B23" s="469" t="s">
        <v>493</v>
      </c>
      <c r="C23" s="467"/>
      <c r="D23" s="460" t="str">
        <f t="shared" si="0"/>
        <v/>
      </c>
      <c r="E23" s="467"/>
      <c r="F23" s="460" t="str">
        <f t="shared" si="1"/>
        <v/>
      </c>
      <c r="G23" s="467">
        <v>51</v>
      </c>
      <c r="H23" s="460">
        <f t="shared" si="2"/>
        <v>0.1069182389937107</v>
      </c>
      <c r="I23" s="468">
        <v>26</v>
      </c>
    </row>
    <row r="24" spans="1:9" ht="13.5" thickBot="1" x14ac:dyDescent="0.25">
      <c r="A24" s="451" t="s">
        <v>489</v>
      </c>
      <c r="B24" s="469" t="s">
        <v>119</v>
      </c>
      <c r="C24" s="467"/>
      <c r="D24" s="460" t="str">
        <f t="shared" si="0"/>
        <v/>
      </c>
      <c r="E24" s="467"/>
      <c r="F24" s="460" t="str">
        <f t="shared" si="1"/>
        <v/>
      </c>
      <c r="G24" s="467">
        <v>2</v>
      </c>
      <c r="H24" s="460">
        <f t="shared" si="2"/>
        <v>4.1928721174004195E-3</v>
      </c>
      <c r="I24" s="468">
        <v>27</v>
      </c>
    </row>
    <row r="25" spans="1:9" ht="13.5" thickBot="1" x14ac:dyDescent="0.25">
      <c r="A25" s="451" t="s">
        <v>489</v>
      </c>
      <c r="B25" s="469" t="s">
        <v>120</v>
      </c>
      <c r="C25" s="467"/>
      <c r="D25" s="460" t="str">
        <f t="shared" si="0"/>
        <v/>
      </c>
      <c r="E25" s="467"/>
      <c r="F25" s="460" t="str">
        <f t="shared" si="1"/>
        <v/>
      </c>
      <c r="G25" s="467"/>
      <c r="H25" s="460" t="str">
        <f t="shared" si="2"/>
        <v/>
      </c>
      <c r="I25" s="468" t="s">
        <v>121</v>
      </c>
    </row>
    <row r="26" spans="1:9" ht="13.5" thickBot="1" x14ac:dyDescent="0.25">
      <c r="A26" s="451" t="s">
        <v>489</v>
      </c>
      <c r="B26" s="469" t="s">
        <v>497</v>
      </c>
      <c r="C26" s="467"/>
      <c r="D26" s="460" t="str">
        <f t="shared" si="0"/>
        <v/>
      </c>
      <c r="E26" s="467"/>
      <c r="F26" s="460" t="str">
        <f t="shared" si="1"/>
        <v/>
      </c>
      <c r="G26" s="467">
        <v>10</v>
      </c>
      <c r="H26" s="460">
        <f t="shared" si="2"/>
        <v>2.0964360587002098E-2</v>
      </c>
      <c r="I26" s="468">
        <v>30</v>
      </c>
    </row>
    <row r="27" spans="1:9" ht="13.5" thickBot="1" x14ac:dyDescent="0.25">
      <c r="A27" s="451" t="s">
        <v>489</v>
      </c>
      <c r="B27" s="469" t="s">
        <v>302</v>
      </c>
      <c r="C27" s="467"/>
      <c r="D27" s="460" t="str">
        <f t="shared" si="0"/>
        <v/>
      </c>
      <c r="E27" s="467"/>
      <c r="F27" s="460" t="str">
        <f t="shared" si="1"/>
        <v/>
      </c>
      <c r="G27" s="467">
        <v>37</v>
      </c>
      <c r="H27" s="460">
        <f t="shared" si="2"/>
        <v>7.7568134171907763E-2</v>
      </c>
      <c r="I27" s="468">
        <v>31</v>
      </c>
    </row>
    <row r="28" spans="1:9" ht="13.5" thickBot="1" x14ac:dyDescent="0.25">
      <c r="A28" s="451" t="s">
        <v>489</v>
      </c>
      <c r="B28" s="469" t="s">
        <v>563</v>
      </c>
      <c r="C28" s="467"/>
      <c r="D28" s="460" t="str">
        <f t="shared" si="0"/>
        <v/>
      </c>
      <c r="E28" s="467"/>
      <c r="F28" s="460" t="str">
        <f t="shared" si="1"/>
        <v/>
      </c>
      <c r="G28" s="467">
        <v>4</v>
      </c>
      <c r="H28" s="460">
        <f t="shared" si="2"/>
        <v>8.385744234800839E-3</v>
      </c>
      <c r="I28" s="468">
        <v>38</v>
      </c>
    </row>
    <row r="29" spans="1:9" ht="13.5" thickBot="1" x14ac:dyDescent="0.25">
      <c r="A29" s="451" t="s">
        <v>489</v>
      </c>
      <c r="B29" s="469" t="s">
        <v>564</v>
      </c>
      <c r="C29" s="467"/>
      <c r="D29" s="460" t="str">
        <f t="shared" si="0"/>
        <v/>
      </c>
      <c r="E29" s="467"/>
      <c r="F29" s="460" t="str">
        <f t="shared" si="1"/>
        <v/>
      </c>
      <c r="G29" s="467">
        <v>13</v>
      </c>
      <c r="H29" s="460">
        <f t="shared" si="2"/>
        <v>2.7253668763102725E-2</v>
      </c>
      <c r="I29" s="468">
        <v>39</v>
      </c>
    </row>
    <row r="30" spans="1:9" ht="13.5" thickBot="1" x14ac:dyDescent="0.25">
      <c r="A30" s="451" t="s">
        <v>489</v>
      </c>
      <c r="B30" s="469" t="s">
        <v>303</v>
      </c>
      <c r="C30" s="467"/>
      <c r="D30" s="460" t="str">
        <f t="shared" si="0"/>
        <v/>
      </c>
      <c r="E30" s="467"/>
      <c r="F30" s="460" t="str">
        <f t="shared" si="1"/>
        <v/>
      </c>
      <c r="G30" s="467">
        <v>26</v>
      </c>
      <c r="H30" s="460">
        <f t="shared" si="2"/>
        <v>5.450733752620545E-2</v>
      </c>
      <c r="I30" s="468">
        <v>40</v>
      </c>
    </row>
    <row r="31" spans="1:9" ht="13.5" thickBot="1" x14ac:dyDescent="0.25">
      <c r="A31" s="451" t="s">
        <v>489</v>
      </c>
      <c r="B31" s="469" t="s">
        <v>565</v>
      </c>
      <c r="C31" s="467"/>
      <c r="D31" s="460" t="str">
        <f t="shared" si="0"/>
        <v/>
      </c>
      <c r="E31" s="467"/>
      <c r="F31" s="460" t="str">
        <f t="shared" si="1"/>
        <v/>
      </c>
      <c r="G31" s="467"/>
      <c r="H31" s="460" t="str">
        <f>IF(G31="","",G31/G$45)</f>
        <v/>
      </c>
      <c r="I31" s="468">
        <v>41</v>
      </c>
    </row>
    <row r="32" spans="1:9" ht="13.5" thickBot="1" x14ac:dyDescent="0.25">
      <c r="A32" s="451" t="s">
        <v>489</v>
      </c>
      <c r="B32" s="469" t="s">
        <v>304</v>
      </c>
      <c r="C32" s="467"/>
      <c r="D32" s="460" t="str">
        <f t="shared" si="0"/>
        <v/>
      </c>
      <c r="E32" s="467"/>
      <c r="F32" s="460" t="str">
        <f t="shared" si="1"/>
        <v/>
      </c>
      <c r="G32" s="467">
        <v>31</v>
      </c>
      <c r="H32" s="460">
        <f>IF(G32="","",G32/G$45)</f>
        <v>6.4989517819706494E-2</v>
      </c>
      <c r="I32" s="468">
        <v>42</v>
      </c>
    </row>
    <row r="33" spans="1:9" ht="26.25" thickBot="1" x14ac:dyDescent="0.25">
      <c r="A33" s="451" t="s">
        <v>489</v>
      </c>
      <c r="B33" s="469" t="s">
        <v>122</v>
      </c>
      <c r="C33" s="467"/>
      <c r="D33" s="460" t="str">
        <f t="shared" si="0"/>
        <v/>
      </c>
      <c r="E33" s="467"/>
      <c r="F33" s="460" t="str">
        <f t="shared" si="1"/>
        <v/>
      </c>
      <c r="G33" s="467"/>
      <c r="H33" s="460" t="str">
        <f t="shared" si="2"/>
        <v/>
      </c>
      <c r="I33" s="468">
        <v>43</v>
      </c>
    </row>
    <row r="34" spans="1:9" ht="13.5" thickBot="1" x14ac:dyDescent="0.25">
      <c r="A34" s="451" t="s">
        <v>489</v>
      </c>
      <c r="B34" s="469" t="s">
        <v>566</v>
      </c>
      <c r="C34" s="467"/>
      <c r="D34" s="460" t="str">
        <f t="shared" si="0"/>
        <v/>
      </c>
      <c r="E34" s="467"/>
      <c r="F34" s="460" t="str">
        <f t="shared" si="1"/>
        <v/>
      </c>
      <c r="G34" s="467">
        <v>17</v>
      </c>
      <c r="H34" s="460">
        <f t="shared" si="2"/>
        <v>3.5639412997903561E-2</v>
      </c>
      <c r="I34" s="468">
        <v>44</v>
      </c>
    </row>
    <row r="35" spans="1:9" ht="13.5" thickBot="1" x14ac:dyDescent="0.25">
      <c r="A35" s="451" t="s">
        <v>489</v>
      </c>
      <c r="B35" s="469" t="s">
        <v>567</v>
      </c>
      <c r="C35" s="467"/>
      <c r="D35" s="460" t="str">
        <f t="shared" si="0"/>
        <v/>
      </c>
      <c r="E35" s="467"/>
      <c r="F35" s="460" t="str">
        <f t="shared" si="1"/>
        <v/>
      </c>
      <c r="G35" s="467">
        <v>8</v>
      </c>
      <c r="H35" s="460">
        <f t="shared" si="2"/>
        <v>1.6771488469601678E-2</v>
      </c>
      <c r="I35" s="468">
        <v>45</v>
      </c>
    </row>
    <row r="36" spans="1:9" ht="13.5" thickBot="1" x14ac:dyDescent="0.25">
      <c r="A36" s="451" t="s">
        <v>489</v>
      </c>
      <c r="B36" s="469" t="s">
        <v>568</v>
      </c>
      <c r="C36" s="467"/>
      <c r="D36" s="460" t="str">
        <f t="shared" si="0"/>
        <v/>
      </c>
      <c r="E36" s="467"/>
      <c r="F36" s="460" t="str">
        <f t="shared" si="1"/>
        <v/>
      </c>
      <c r="G36" s="467"/>
      <c r="H36" s="460" t="str">
        <f t="shared" si="2"/>
        <v/>
      </c>
      <c r="I36" s="468">
        <v>46</v>
      </c>
    </row>
    <row r="37" spans="1:9" ht="13.5" thickBot="1" x14ac:dyDescent="0.25">
      <c r="A37" s="451" t="s">
        <v>489</v>
      </c>
      <c r="B37" s="469" t="s">
        <v>569</v>
      </c>
      <c r="C37" s="467"/>
      <c r="D37" s="460" t="str">
        <f t="shared" si="0"/>
        <v/>
      </c>
      <c r="E37" s="467"/>
      <c r="F37" s="460" t="str">
        <f t="shared" si="1"/>
        <v/>
      </c>
      <c r="G37" s="467"/>
      <c r="H37" s="460" t="str">
        <f t="shared" si="2"/>
        <v/>
      </c>
      <c r="I37" s="468">
        <v>47</v>
      </c>
    </row>
    <row r="38" spans="1:9" ht="13.5" thickBot="1" x14ac:dyDescent="0.25">
      <c r="A38" s="451" t="s">
        <v>489</v>
      </c>
      <c r="B38" s="469" t="s">
        <v>570</v>
      </c>
      <c r="C38" s="467"/>
      <c r="D38" s="460" t="str">
        <f t="shared" si="0"/>
        <v/>
      </c>
      <c r="E38" s="467"/>
      <c r="F38" s="460" t="str">
        <f t="shared" si="1"/>
        <v/>
      </c>
      <c r="G38" s="467"/>
      <c r="H38" s="460" t="str">
        <f t="shared" si="2"/>
        <v/>
      </c>
      <c r="I38" s="468">
        <v>48</v>
      </c>
    </row>
    <row r="39" spans="1:9" ht="13.5" thickBot="1" x14ac:dyDescent="0.25">
      <c r="A39" s="451" t="s">
        <v>489</v>
      </c>
      <c r="B39" s="469" t="s">
        <v>571</v>
      </c>
      <c r="C39" s="467"/>
      <c r="D39" s="460" t="str">
        <f t="shared" si="0"/>
        <v/>
      </c>
      <c r="E39" s="467"/>
      <c r="F39" s="460" t="str">
        <f t="shared" si="1"/>
        <v/>
      </c>
      <c r="G39" s="467"/>
      <c r="H39" s="460" t="str">
        <f t="shared" si="2"/>
        <v/>
      </c>
      <c r="I39" s="468">
        <v>49</v>
      </c>
    </row>
    <row r="40" spans="1:9" ht="13.5" thickBot="1" x14ac:dyDescent="0.25">
      <c r="A40" s="451" t="s">
        <v>489</v>
      </c>
      <c r="B40" s="469" t="s">
        <v>305</v>
      </c>
      <c r="C40" s="467"/>
      <c r="D40" s="460" t="str">
        <f t="shared" si="0"/>
        <v/>
      </c>
      <c r="E40" s="467"/>
      <c r="F40" s="460" t="str">
        <f t="shared" si="1"/>
        <v/>
      </c>
      <c r="G40" s="467">
        <v>16</v>
      </c>
      <c r="H40" s="460">
        <f t="shared" si="2"/>
        <v>3.3542976939203356E-2</v>
      </c>
      <c r="I40" s="468">
        <v>50</v>
      </c>
    </row>
    <row r="41" spans="1:9" ht="13.5" thickBot="1" x14ac:dyDescent="0.25">
      <c r="A41" s="451" t="s">
        <v>489</v>
      </c>
      <c r="B41" s="469" t="s">
        <v>780</v>
      </c>
      <c r="C41" s="467"/>
      <c r="D41" s="460" t="str">
        <f t="shared" si="0"/>
        <v/>
      </c>
      <c r="E41" s="467"/>
      <c r="F41" s="460" t="str">
        <f t="shared" si="1"/>
        <v/>
      </c>
      <c r="G41" s="467">
        <v>67</v>
      </c>
      <c r="H41" s="460">
        <f t="shared" si="2"/>
        <v>0.14046121593291405</v>
      </c>
      <c r="I41" s="468">
        <v>51</v>
      </c>
    </row>
    <row r="42" spans="1:9" ht="13.5" thickBot="1" x14ac:dyDescent="0.25">
      <c r="A42" s="451" t="s">
        <v>489</v>
      </c>
      <c r="B42" s="469" t="s">
        <v>494</v>
      </c>
      <c r="C42" s="467"/>
      <c r="D42" s="460" t="str">
        <f t="shared" si="0"/>
        <v/>
      </c>
      <c r="E42" s="467"/>
      <c r="F42" s="460" t="str">
        <f t="shared" si="1"/>
        <v/>
      </c>
      <c r="G42" s="467">
        <v>101</v>
      </c>
      <c r="H42" s="460">
        <f t="shared" si="2"/>
        <v>0.21174004192872117</v>
      </c>
      <c r="I42" s="468">
        <v>52</v>
      </c>
    </row>
    <row r="43" spans="1:9" ht="13.5" thickBot="1" x14ac:dyDescent="0.25">
      <c r="A43" s="451" t="s">
        <v>489</v>
      </c>
      <c r="B43" s="469" t="s">
        <v>748</v>
      </c>
      <c r="C43" s="467"/>
      <c r="D43" s="460" t="str">
        <f t="shared" si="0"/>
        <v/>
      </c>
      <c r="E43" s="467"/>
      <c r="F43" s="460" t="str">
        <f t="shared" si="1"/>
        <v/>
      </c>
      <c r="G43" s="467">
        <v>2</v>
      </c>
      <c r="H43" s="460">
        <f t="shared" si="2"/>
        <v>4.1928721174004195E-3</v>
      </c>
      <c r="I43" s="468">
        <v>54</v>
      </c>
    </row>
    <row r="44" spans="1:9" ht="13.5" thickBot="1" x14ac:dyDescent="0.25">
      <c r="A44" s="451" t="s">
        <v>489</v>
      </c>
      <c r="B44" s="470" t="s">
        <v>306</v>
      </c>
      <c r="C44" s="442"/>
      <c r="D44" s="460" t="str">
        <f t="shared" si="0"/>
        <v/>
      </c>
      <c r="E44" s="442"/>
      <c r="F44" s="460" t="str">
        <f t="shared" si="1"/>
        <v/>
      </c>
      <c r="G44" s="442"/>
      <c r="H44" s="460" t="str">
        <f t="shared" si="2"/>
        <v/>
      </c>
      <c r="I44" s="471"/>
    </row>
    <row r="45" spans="1:9" ht="12.75" x14ac:dyDescent="0.2">
      <c r="A45" s="451" t="s">
        <v>489</v>
      </c>
      <c r="B45" s="472" t="s">
        <v>676</v>
      </c>
      <c r="C45" s="501">
        <f>SUM(C6:C44)</f>
        <v>0</v>
      </c>
      <c r="D45" s="473">
        <f>SUM(D6:D44)</f>
        <v>0</v>
      </c>
      <c r="E45" s="501">
        <f t="shared" ref="E45:H45" si="3">SUM(E6:E44)</f>
        <v>3</v>
      </c>
      <c r="F45" s="473">
        <f t="shared" si="3"/>
        <v>1</v>
      </c>
      <c r="G45" s="501">
        <f t="shared" si="3"/>
        <v>477</v>
      </c>
      <c r="H45" s="473">
        <f t="shared" si="3"/>
        <v>0.99999999999999989</v>
      </c>
      <c r="I45" s="474"/>
    </row>
    <row r="46" spans="1:9" ht="12.75" x14ac:dyDescent="0.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conditionalFormatting sqref="F6:F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O46"/>
  <sheetViews>
    <sheetView showRuler="0" zoomScale="80" zoomScaleNormal="80" workbookViewId="0">
      <selection sqref="A1:G1"/>
    </sheetView>
  </sheetViews>
  <sheetFormatPr defaultColWidth="9.140625" defaultRowHeight="12.75" customHeight="1" zeroHeight="1" x14ac:dyDescent="0.2"/>
  <cols>
    <col min="1" max="1" width="3.85546875" style="482" customWidth="1"/>
    <col min="2" max="2" width="42" style="480" customWidth="1"/>
    <col min="3" max="4" width="20.140625" style="480" customWidth="1"/>
    <col min="5" max="8" width="15.42578125" style="480" customWidth="1"/>
    <col min="9" max="9" width="19.7109375" style="480" bestFit="1" customWidth="1"/>
    <col min="10" max="10" width="9.7109375" style="480" customWidth="1"/>
    <col min="11" max="16384" width="9.140625" style="480"/>
  </cols>
  <sheetData>
    <row r="1" spans="1:15" ht="34.5" thickBot="1" x14ac:dyDescent="0.25">
      <c r="A1" s="1107" t="s">
        <v>857</v>
      </c>
      <c r="B1" s="1107"/>
      <c r="C1" s="1107"/>
      <c r="D1" s="1107"/>
      <c r="E1" s="1107"/>
      <c r="F1" s="1107"/>
      <c r="G1" s="1107"/>
      <c r="H1" s="475"/>
      <c r="I1" s="476"/>
      <c r="J1" s="477" t="s">
        <v>819</v>
      </c>
      <c r="K1" s="364" t="s">
        <v>820</v>
      </c>
      <c r="L1" s="478" t="s">
        <v>802</v>
      </c>
      <c r="M1" s="479" t="s">
        <v>804</v>
      </c>
      <c r="O1" s="481" t="s">
        <v>821</v>
      </c>
    </row>
    <row r="2" spans="1:15" x14ac:dyDescent="0.2"/>
    <row r="3" spans="1:15" x14ac:dyDescent="0.2">
      <c r="A3" s="483" t="s">
        <v>489</v>
      </c>
      <c r="B3" s="484" t="s">
        <v>1193</v>
      </c>
    </row>
    <row r="4" spans="1:15" s="486" customFormat="1" ht="72" customHeight="1" x14ac:dyDescent="0.2">
      <c r="A4" s="485" t="s">
        <v>489</v>
      </c>
      <c r="B4" s="1108" t="s">
        <v>386</v>
      </c>
      <c r="C4" s="1108"/>
      <c r="D4" s="1108"/>
      <c r="E4" s="1108"/>
      <c r="F4" s="1108"/>
      <c r="G4" s="1108"/>
      <c r="H4" s="1108"/>
      <c r="I4" s="1108"/>
    </row>
    <row r="5" spans="1:15" ht="39.75" customHeight="1" thickBot="1" x14ac:dyDescent="0.25">
      <c r="A5" s="483" t="s">
        <v>489</v>
      </c>
      <c r="B5" s="487" t="s">
        <v>490</v>
      </c>
      <c r="C5" s="488" t="s">
        <v>827</v>
      </c>
      <c r="D5" s="488" t="s">
        <v>824</v>
      </c>
      <c r="E5" s="488" t="s">
        <v>828</v>
      </c>
      <c r="F5" s="488" t="s">
        <v>825</v>
      </c>
      <c r="G5" s="488" t="s">
        <v>829</v>
      </c>
      <c r="H5" s="488" t="s">
        <v>826</v>
      </c>
      <c r="I5" s="489" t="s">
        <v>951</v>
      </c>
    </row>
    <row r="6" spans="1:15" ht="13.5" thickBot="1" x14ac:dyDescent="0.25">
      <c r="A6" s="483" t="s">
        <v>489</v>
      </c>
      <c r="B6" s="490" t="s">
        <v>491</v>
      </c>
      <c r="C6" s="459"/>
      <c r="D6" s="460" t="str">
        <f t="shared" ref="D6:D44" si="0">IF(C6="","",C6/C$45)</f>
        <v/>
      </c>
      <c r="E6" s="461"/>
      <c r="F6" s="460" t="str">
        <f t="shared" ref="F6:F44" si="1">IF(E6="","",E6/E$45)</f>
        <v/>
      </c>
      <c r="G6" s="461"/>
      <c r="H6" s="460" t="str">
        <f t="shared" ref="H6:H44" si="2">IF(G6="","",G6/G$45)</f>
        <v/>
      </c>
      <c r="I6" s="491">
        <v>1</v>
      </c>
    </row>
    <row r="7" spans="1:15" ht="13.5" thickBot="1" x14ac:dyDescent="0.25">
      <c r="A7" s="483" t="s">
        <v>489</v>
      </c>
      <c r="B7" s="492" t="s">
        <v>777</v>
      </c>
      <c r="C7" s="464"/>
      <c r="D7" s="460" t="str">
        <f t="shared" si="0"/>
        <v/>
      </c>
      <c r="E7" s="464"/>
      <c r="F7" s="460" t="str">
        <f t="shared" si="1"/>
        <v/>
      </c>
      <c r="G7" s="464"/>
      <c r="H7" s="460" t="str">
        <f t="shared" si="2"/>
        <v/>
      </c>
      <c r="I7" s="493">
        <v>3</v>
      </c>
    </row>
    <row r="8" spans="1:15" ht="13.5" thickBot="1" x14ac:dyDescent="0.25">
      <c r="A8" s="483" t="s">
        <v>489</v>
      </c>
      <c r="B8" s="494" t="s">
        <v>492</v>
      </c>
      <c r="C8" s="464"/>
      <c r="D8" s="460" t="str">
        <f t="shared" si="0"/>
        <v/>
      </c>
      <c r="E8" s="464"/>
      <c r="F8" s="460" t="str">
        <f t="shared" si="1"/>
        <v/>
      </c>
      <c r="G8" s="464"/>
      <c r="H8" s="460" t="str">
        <f t="shared" si="2"/>
        <v/>
      </c>
      <c r="I8" s="493">
        <v>4</v>
      </c>
    </row>
    <row r="9" spans="1:15" ht="13.5" thickBot="1" x14ac:dyDescent="0.25">
      <c r="A9" s="483" t="s">
        <v>489</v>
      </c>
      <c r="B9" s="492" t="s">
        <v>778</v>
      </c>
      <c r="C9" s="467"/>
      <c r="D9" s="460" t="str">
        <f t="shared" si="0"/>
        <v/>
      </c>
      <c r="E9" s="467"/>
      <c r="F9" s="460" t="str">
        <f t="shared" si="1"/>
        <v/>
      </c>
      <c r="G9" s="467"/>
      <c r="H9" s="460" t="str">
        <f t="shared" si="2"/>
        <v/>
      </c>
      <c r="I9" s="495">
        <v>5</v>
      </c>
    </row>
    <row r="10" spans="1:15" ht="13.5" thickBot="1" x14ac:dyDescent="0.25">
      <c r="A10" s="483" t="s">
        <v>489</v>
      </c>
      <c r="B10" s="496" t="s">
        <v>611</v>
      </c>
      <c r="C10" s="467"/>
      <c r="D10" s="460" t="str">
        <f t="shared" si="0"/>
        <v/>
      </c>
      <c r="E10" s="467"/>
      <c r="F10" s="460" t="str">
        <f t="shared" si="1"/>
        <v/>
      </c>
      <c r="G10" s="467">
        <v>1</v>
      </c>
      <c r="H10" s="460">
        <f t="shared" si="2"/>
        <v>1.098901098901099E-2</v>
      </c>
      <c r="I10" s="495">
        <v>9</v>
      </c>
    </row>
    <row r="11" spans="1:15" ht="13.5" thickBot="1" x14ac:dyDescent="0.25">
      <c r="A11" s="483" t="s">
        <v>489</v>
      </c>
      <c r="B11" s="496" t="s">
        <v>558</v>
      </c>
      <c r="C11" s="467"/>
      <c r="D11" s="460" t="str">
        <f t="shared" si="0"/>
        <v/>
      </c>
      <c r="E11" s="467"/>
      <c r="F11" s="460" t="str">
        <f t="shared" si="1"/>
        <v/>
      </c>
      <c r="G11" s="467"/>
      <c r="H11" s="460" t="str">
        <f t="shared" si="2"/>
        <v/>
      </c>
      <c r="I11" s="495">
        <v>10</v>
      </c>
    </row>
    <row r="12" spans="1:15" ht="13.5" thickBot="1" x14ac:dyDescent="0.25">
      <c r="A12" s="483" t="s">
        <v>489</v>
      </c>
      <c r="B12" s="496" t="s">
        <v>495</v>
      </c>
      <c r="C12" s="467"/>
      <c r="D12" s="460" t="str">
        <f t="shared" si="0"/>
        <v/>
      </c>
      <c r="E12" s="467"/>
      <c r="F12" s="460" t="str">
        <f t="shared" si="1"/>
        <v/>
      </c>
      <c r="G12" s="467"/>
      <c r="H12" s="460" t="str">
        <f t="shared" si="2"/>
        <v/>
      </c>
      <c r="I12" s="495">
        <v>11</v>
      </c>
    </row>
    <row r="13" spans="1:15" ht="13.5" thickBot="1" x14ac:dyDescent="0.25">
      <c r="A13" s="483" t="s">
        <v>489</v>
      </c>
      <c r="B13" s="496" t="s">
        <v>559</v>
      </c>
      <c r="C13" s="467"/>
      <c r="D13" s="460" t="str">
        <f t="shared" si="0"/>
        <v/>
      </c>
      <c r="E13" s="467"/>
      <c r="F13" s="460" t="str">
        <f t="shared" si="1"/>
        <v/>
      </c>
      <c r="G13" s="467"/>
      <c r="H13" s="460" t="str">
        <f t="shared" si="2"/>
        <v/>
      </c>
      <c r="I13" s="495">
        <v>12</v>
      </c>
    </row>
    <row r="14" spans="1:15" ht="13.5" thickBot="1" x14ac:dyDescent="0.25">
      <c r="A14" s="483" t="s">
        <v>489</v>
      </c>
      <c r="B14" s="496" t="s">
        <v>496</v>
      </c>
      <c r="C14" s="467"/>
      <c r="D14" s="460" t="str">
        <f t="shared" si="0"/>
        <v/>
      </c>
      <c r="E14" s="467"/>
      <c r="F14" s="460" t="str">
        <f t="shared" si="1"/>
        <v/>
      </c>
      <c r="G14" s="467">
        <v>14</v>
      </c>
      <c r="H14" s="460">
        <f t="shared" si="2"/>
        <v>0.15384615384615385</v>
      </c>
      <c r="I14" s="495">
        <v>13</v>
      </c>
    </row>
    <row r="15" spans="1:15" ht="13.5" thickBot="1" x14ac:dyDescent="0.25">
      <c r="A15" s="483" t="s">
        <v>489</v>
      </c>
      <c r="B15" s="496" t="s">
        <v>560</v>
      </c>
      <c r="C15" s="467"/>
      <c r="D15" s="460" t="str">
        <f t="shared" si="0"/>
        <v/>
      </c>
      <c r="E15" s="467"/>
      <c r="F15" s="460" t="str">
        <f t="shared" si="1"/>
        <v/>
      </c>
      <c r="G15" s="467"/>
      <c r="H15" s="460" t="str">
        <f t="shared" si="2"/>
        <v/>
      </c>
      <c r="I15" s="495">
        <v>14</v>
      </c>
    </row>
    <row r="16" spans="1:15" ht="13.5" thickBot="1" x14ac:dyDescent="0.25">
      <c r="A16" s="483" t="s">
        <v>489</v>
      </c>
      <c r="B16" s="496" t="s">
        <v>561</v>
      </c>
      <c r="C16" s="467"/>
      <c r="D16" s="460" t="str">
        <f t="shared" si="0"/>
        <v/>
      </c>
      <c r="E16" s="467"/>
      <c r="F16" s="460" t="str">
        <f t="shared" si="1"/>
        <v/>
      </c>
      <c r="G16" s="467"/>
      <c r="H16" s="460" t="str">
        <f t="shared" si="2"/>
        <v/>
      </c>
      <c r="I16" s="495">
        <v>15</v>
      </c>
    </row>
    <row r="17" spans="1:9" ht="13.5" thickBot="1" x14ac:dyDescent="0.25">
      <c r="A17" s="483" t="s">
        <v>489</v>
      </c>
      <c r="B17" s="492" t="s">
        <v>779</v>
      </c>
      <c r="C17" s="467"/>
      <c r="D17" s="460" t="str">
        <f t="shared" si="0"/>
        <v/>
      </c>
      <c r="E17" s="467"/>
      <c r="F17" s="460" t="str">
        <f t="shared" si="1"/>
        <v/>
      </c>
      <c r="G17" s="467"/>
      <c r="H17" s="460" t="str">
        <f t="shared" si="2"/>
        <v/>
      </c>
      <c r="I17" s="495">
        <v>16</v>
      </c>
    </row>
    <row r="18" spans="1:9" ht="13.5" thickBot="1" x14ac:dyDescent="0.25">
      <c r="A18" s="483" t="s">
        <v>489</v>
      </c>
      <c r="B18" s="496" t="s">
        <v>562</v>
      </c>
      <c r="C18" s="467"/>
      <c r="D18" s="460" t="str">
        <f t="shared" si="0"/>
        <v/>
      </c>
      <c r="E18" s="467"/>
      <c r="F18" s="460" t="str">
        <f t="shared" si="1"/>
        <v/>
      </c>
      <c r="G18" s="467"/>
      <c r="H18" s="460" t="str">
        <f t="shared" si="2"/>
        <v/>
      </c>
      <c r="I18" s="495">
        <v>19</v>
      </c>
    </row>
    <row r="19" spans="1:9" ht="13.5" thickBot="1" x14ac:dyDescent="0.25">
      <c r="A19" s="483" t="s">
        <v>489</v>
      </c>
      <c r="B19" s="496" t="s">
        <v>732</v>
      </c>
      <c r="C19" s="467"/>
      <c r="D19" s="460" t="str">
        <f t="shared" si="0"/>
        <v/>
      </c>
      <c r="E19" s="467"/>
      <c r="F19" s="460" t="str">
        <f t="shared" si="1"/>
        <v/>
      </c>
      <c r="G19" s="467"/>
      <c r="H19" s="460" t="str">
        <f t="shared" si="2"/>
        <v/>
      </c>
      <c r="I19" s="495">
        <v>22</v>
      </c>
    </row>
    <row r="20" spans="1:9" ht="13.5" thickBot="1" x14ac:dyDescent="0.25">
      <c r="A20" s="483" t="s">
        <v>489</v>
      </c>
      <c r="B20" s="496" t="s">
        <v>743</v>
      </c>
      <c r="C20" s="467"/>
      <c r="D20" s="460" t="str">
        <f t="shared" si="0"/>
        <v/>
      </c>
      <c r="E20" s="467"/>
      <c r="F20" s="460" t="str">
        <f t="shared" si="1"/>
        <v/>
      </c>
      <c r="G20" s="467"/>
      <c r="H20" s="460" t="str">
        <f t="shared" si="2"/>
        <v/>
      </c>
      <c r="I20" s="495">
        <v>23</v>
      </c>
    </row>
    <row r="21" spans="1:9" ht="13.5" thickBot="1" x14ac:dyDescent="0.25">
      <c r="A21" s="483" t="s">
        <v>489</v>
      </c>
      <c r="B21" s="496" t="s">
        <v>733</v>
      </c>
      <c r="C21" s="467"/>
      <c r="D21" s="460" t="str">
        <f t="shared" si="0"/>
        <v/>
      </c>
      <c r="E21" s="467">
        <v>30</v>
      </c>
      <c r="F21" s="460">
        <f t="shared" si="1"/>
        <v>0.967741935483871</v>
      </c>
      <c r="G21" s="467"/>
      <c r="H21" s="460" t="str">
        <f t="shared" si="2"/>
        <v/>
      </c>
      <c r="I21" s="495">
        <v>24</v>
      </c>
    </row>
    <row r="22" spans="1:9" ht="13.5" thickBot="1" x14ac:dyDescent="0.25">
      <c r="A22" s="483" t="s">
        <v>489</v>
      </c>
      <c r="B22" s="496" t="s">
        <v>734</v>
      </c>
      <c r="C22" s="467"/>
      <c r="D22" s="460" t="str">
        <f t="shared" si="0"/>
        <v/>
      </c>
      <c r="E22" s="467"/>
      <c r="F22" s="460" t="str">
        <f t="shared" si="1"/>
        <v/>
      </c>
      <c r="G22" s="467"/>
      <c r="H22" s="460" t="str">
        <f t="shared" si="2"/>
        <v/>
      </c>
      <c r="I22" s="495">
        <v>25</v>
      </c>
    </row>
    <row r="23" spans="1:9" ht="13.5" thickBot="1" x14ac:dyDescent="0.25">
      <c r="A23" s="483" t="s">
        <v>489</v>
      </c>
      <c r="B23" s="496" t="s">
        <v>493</v>
      </c>
      <c r="C23" s="467"/>
      <c r="D23" s="460" t="str">
        <f t="shared" si="0"/>
        <v/>
      </c>
      <c r="E23" s="467"/>
      <c r="F23" s="460" t="str">
        <f t="shared" si="1"/>
        <v/>
      </c>
      <c r="G23" s="467"/>
      <c r="H23" s="460" t="str">
        <f t="shared" si="2"/>
        <v/>
      </c>
      <c r="I23" s="495">
        <v>26</v>
      </c>
    </row>
    <row r="24" spans="1:9" ht="13.5" thickBot="1" x14ac:dyDescent="0.25">
      <c r="A24" s="483" t="s">
        <v>489</v>
      </c>
      <c r="B24" s="496" t="s">
        <v>119</v>
      </c>
      <c r="C24" s="467"/>
      <c r="D24" s="460" t="str">
        <f t="shared" si="0"/>
        <v/>
      </c>
      <c r="E24" s="467"/>
      <c r="F24" s="460" t="str">
        <f t="shared" si="1"/>
        <v/>
      </c>
      <c r="G24" s="467"/>
      <c r="H24" s="460" t="str">
        <f t="shared" si="2"/>
        <v/>
      </c>
      <c r="I24" s="495">
        <v>27</v>
      </c>
    </row>
    <row r="25" spans="1:9" ht="13.5" thickBot="1" x14ac:dyDescent="0.25">
      <c r="A25" s="483" t="s">
        <v>489</v>
      </c>
      <c r="B25" s="496" t="s">
        <v>120</v>
      </c>
      <c r="C25" s="467"/>
      <c r="D25" s="460" t="str">
        <f t="shared" si="0"/>
        <v/>
      </c>
      <c r="E25" s="467"/>
      <c r="F25" s="460" t="str">
        <f t="shared" si="1"/>
        <v/>
      </c>
      <c r="G25" s="467"/>
      <c r="H25" s="460" t="str">
        <f t="shared" si="2"/>
        <v/>
      </c>
      <c r="I25" s="495" t="s">
        <v>121</v>
      </c>
    </row>
    <row r="26" spans="1:9" ht="13.5" thickBot="1" x14ac:dyDescent="0.25">
      <c r="A26" s="483" t="s">
        <v>489</v>
      </c>
      <c r="B26" s="496" t="s">
        <v>497</v>
      </c>
      <c r="C26" s="467"/>
      <c r="D26" s="460" t="str">
        <f t="shared" si="0"/>
        <v/>
      </c>
      <c r="E26" s="467"/>
      <c r="F26" s="460" t="str">
        <f t="shared" si="1"/>
        <v/>
      </c>
      <c r="G26" s="467"/>
      <c r="H26" s="460" t="str">
        <f t="shared" si="2"/>
        <v/>
      </c>
      <c r="I26" s="495">
        <v>30</v>
      </c>
    </row>
    <row r="27" spans="1:9" ht="13.5" thickBot="1" x14ac:dyDescent="0.25">
      <c r="A27" s="483" t="s">
        <v>489</v>
      </c>
      <c r="B27" s="496" t="s">
        <v>302</v>
      </c>
      <c r="C27" s="467"/>
      <c r="D27" s="460" t="str">
        <f t="shared" si="0"/>
        <v/>
      </c>
      <c r="E27" s="467"/>
      <c r="F27" s="460" t="str">
        <f t="shared" si="1"/>
        <v/>
      </c>
      <c r="G27" s="467"/>
      <c r="H27" s="460" t="str">
        <f t="shared" si="2"/>
        <v/>
      </c>
      <c r="I27" s="495">
        <v>31</v>
      </c>
    </row>
    <row r="28" spans="1:9" ht="13.5" thickBot="1" x14ac:dyDescent="0.25">
      <c r="A28" s="483" t="s">
        <v>489</v>
      </c>
      <c r="B28" s="496" t="s">
        <v>563</v>
      </c>
      <c r="C28" s="467"/>
      <c r="D28" s="460" t="str">
        <f t="shared" si="0"/>
        <v/>
      </c>
      <c r="E28" s="467"/>
      <c r="F28" s="460" t="str">
        <f t="shared" si="1"/>
        <v/>
      </c>
      <c r="G28" s="467"/>
      <c r="H28" s="460" t="str">
        <f t="shared" si="2"/>
        <v/>
      </c>
      <c r="I28" s="495">
        <v>38</v>
      </c>
    </row>
    <row r="29" spans="1:9" ht="13.5" thickBot="1" x14ac:dyDescent="0.25">
      <c r="A29" s="483" t="s">
        <v>489</v>
      </c>
      <c r="B29" s="496" t="s">
        <v>564</v>
      </c>
      <c r="C29" s="467"/>
      <c r="D29" s="460" t="str">
        <f t="shared" si="0"/>
        <v/>
      </c>
      <c r="E29" s="467"/>
      <c r="F29" s="460" t="str">
        <f t="shared" si="1"/>
        <v/>
      </c>
      <c r="G29" s="467">
        <v>11</v>
      </c>
      <c r="H29" s="460">
        <f t="shared" si="2"/>
        <v>0.12087912087912088</v>
      </c>
      <c r="I29" s="495">
        <v>39</v>
      </c>
    </row>
    <row r="30" spans="1:9" ht="13.5" thickBot="1" x14ac:dyDescent="0.25">
      <c r="A30" s="483" t="s">
        <v>489</v>
      </c>
      <c r="B30" s="496" t="s">
        <v>303</v>
      </c>
      <c r="C30" s="467"/>
      <c r="D30" s="460" t="str">
        <f t="shared" si="0"/>
        <v/>
      </c>
      <c r="E30" s="467"/>
      <c r="F30" s="460" t="str">
        <f t="shared" si="1"/>
        <v/>
      </c>
      <c r="G30" s="467"/>
      <c r="H30" s="460" t="str">
        <f t="shared" si="2"/>
        <v/>
      </c>
      <c r="I30" s="495">
        <v>40</v>
      </c>
    </row>
    <row r="31" spans="1:9" ht="13.5" thickBot="1" x14ac:dyDescent="0.25">
      <c r="A31" s="483" t="s">
        <v>489</v>
      </c>
      <c r="B31" s="496" t="s">
        <v>565</v>
      </c>
      <c r="C31" s="467"/>
      <c r="D31" s="460" t="str">
        <f t="shared" si="0"/>
        <v/>
      </c>
      <c r="E31" s="467"/>
      <c r="F31" s="460" t="str">
        <f t="shared" si="1"/>
        <v/>
      </c>
      <c r="G31" s="467"/>
      <c r="H31" s="460" t="str">
        <f>IF(G31="","",G31/G$45)</f>
        <v/>
      </c>
      <c r="I31" s="495">
        <v>41</v>
      </c>
    </row>
    <row r="32" spans="1:9" ht="13.5" thickBot="1" x14ac:dyDescent="0.25">
      <c r="A32" s="483" t="s">
        <v>489</v>
      </c>
      <c r="B32" s="496" t="s">
        <v>304</v>
      </c>
      <c r="C32" s="467"/>
      <c r="D32" s="460" t="str">
        <f t="shared" si="0"/>
        <v/>
      </c>
      <c r="E32" s="467"/>
      <c r="F32" s="460" t="str">
        <f t="shared" si="1"/>
        <v/>
      </c>
      <c r="G32" s="467">
        <v>5</v>
      </c>
      <c r="H32" s="460">
        <f>IF(G32="","",G32/G$45)</f>
        <v>5.4945054945054944E-2</v>
      </c>
      <c r="I32" s="495">
        <v>42</v>
      </c>
    </row>
    <row r="33" spans="1:9" ht="26.25" thickBot="1" x14ac:dyDescent="0.25">
      <c r="A33" s="483" t="s">
        <v>489</v>
      </c>
      <c r="B33" s="496" t="s">
        <v>122</v>
      </c>
      <c r="C33" s="467"/>
      <c r="D33" s="460" t="str">
        <f t="shared" si="0"/>
        <v/>
      </c>
      <c r="E33" s="467"/>
      <c r="F33" s="460" t="str">
        <f t="shared" si="1"/>
        <v/>
      </c>
      <c r="G33" s="467"/>
      <c r="H33" s="460" t="str">
        <f t="shared" si="2"/>
        <v/>
      </c>
      <c r="I33" s="495">
        <v>43</v>
      </c>
    </row>
    <row r="34" spans="1:9" ht="13.5" thickBot="1" x14ac:dyDescent="0.25">
      <c r="A34" s="483" t="s">
        <v>489</v>
      </c>
      <c r="B34" s="496" t="s">
        <v>566</v>
      </c>
      <c r="C34" s="467"/>
      <c r="D34" s="460" t="str">
        <f t="shared" si="0"/>
        <v/>
      </c>
      <c r="E34" s="467"/>
      <c r="F34" s="460" t="str">
        <f t="shared" si="1"/>
        <v/>
      </c>
      <c r="G34" s="467"/>
      <c r="H34" s="460" t="str">
        <f t="shared" si="2"/>
        <v/>
      </c>
      <c r="I34" s="495">
        <v>44</v>
      </c>
    </row>
    <row r="35" spans="1:9" ht="13.5" thickBot="1" x14ac:dyDescent="0.25">
      <c r="A35" s="483" t="s">
        <v>489</v>
      </c>
      <c r="B35" s="496" t="s">
        <v>567</v>
      </c>
      <c r="C35" s="467"/>
      <c r="D35" s="460" t="str">
        <f t="shared" si="0"/>
        <v/>
      </c>
      <c r="E35" s="467"/>
      <c r="F35" s="460" t="str">
        <f t="shared" si="1"/>
        <v/>
      </c>
      <c r="G35" s="467">
        <v>3</v>
      </c>
      <c r="H35" s="460">
        <f t="shared" si="2"/>
        <v>3.2967032967032968E-2</v>
      </c>
      <c r="I35" s="495">
        <v>45</v>
      </c>
    </row>
    <row r="36" spans="1:9" ht="13.5" thickBot="1" x14ac:dyDescent="0.25">
      <c r="A36" s="483" t="s">
        <v>489</v>
      </c>
      <c r="B36" s="496" t="s">
        <v>568</v>
      </c>
      <c r="C36" s="467"/>
      <c r="D36" s="460" t="str">
        <f t="shared" si="0"/>
        <v/>
      </c>
      <c r="E36" s="467"/>
      <c r="F36" s="460" t="str">
        <f t="shared" si="1"/>
        <v/>
      </c>
      <c r="G36" s="467"/>
      <c r="H36" s="460" t="str">
        <f t="shared" si="2"/>
        <v/>
      </c>
      <c r="I36" s="495">
        <v>46</v>
      </c>
    </row>
    <row r="37" spans="1:9" ht="13.5" thickBot="1" x14ac:dyDescent="0.25">
      <c r="A37" s="483" t="s">
        <v>489</v>
      </c>
      <c r="B37" s="496" t="s">
        <v>569</v>
      </c>
      <c r="C37" s="467"/>
      <c r="D37" s="460" t="str">
        <f t="shared" si="0"/>
        <v/>
      </c>
      <c r="E37" s="467"/>
      <c r="F37" s="460" t="str">
        <f t="shared" si="1"/>
        <v/>
      </c>
      <c r="G37" s="467"/>
      <c r="H37" s="460" t="str">
        <f t="shared" si="2"/>
        <v/>
      </c>
      <c r="I37" s="495">
        <v>47</v>
      </c>
    </row>
    <row r="38" spans="1:9" ht="13.5" thickBot="1" x14ac:dyDescent="0.25">
      <c r="A38" s="483" t="s">
        <v>489</v>
      </c>
      <c r="B38" s="496" t="s">
        <v>570</v>
      </c>
      <c r="C38" s="467"/>
      <c r="D38" s="460" t="str">
        <f t="shared" si="0"/>
        <v/>
      </c>
      <c r="E38" s="467"/>
      <c r="F38" s="460" t="str">
        <f t="shared" si="1"/>
        <v/>
      </c>
      <c r="G38" s="467"/>
      <c r="H38" s="460" t="str">
        <f t="shared" si="2"/>
        <v/>
      </c>
      <c r="I38" s="495">
        <v>48</v>
      </c>
    </row>
    <row r="39" spans="1:9" ht="13.5" thickBot="1" x14ac:dyDescent="0.25">
      <c r="A39" s="483" t="s">
        <v>489</v>
      </c>
      <c r="B39" s="496" t="s">
        <v>571</v>
      </c>
      <c r="C39" s="467"/>
      <c r="D39" s="460" t="str">
        <f t="shared" si="0"/>
        <v/>
      </c>
      <c r="E39" s="467"/>
      <c r="F39" s="460" t="str">
        <f t="shared" si="1"/>
        <v/>
      </c>
      <c r="G39" s="467"/>
      <c r="H39" s="460" t="str">
        <f t="shared" si="2"/>
        <v/>
      </c>
      <c r="I39" s="495">
        <v>49</v>
      </c>
    </row>
    <row r="40" spans="1:9" ht="13.5" thickBot="1" x14ac:dyDescent="0.25">
      <c r="A40" s="483" t="s">
        <v>489</v>
      </c>
      <c r="B40" s="496" t="s">
        <v>305</v>
      </c>
      <c r="C40" s="467"/>
      <c r="D40" s="460" t="str">
        <f t="shared" si="0"/>
        <v/>
      </c>
      <c r="E40" s="467"/>
      <c r="F40" s="460" t="str">
        <f t="shared" si="1"/>
        <v/>
      </c>
      <c r="G40" s="467"/>
      <c r="H40" s="460" t="str">
        <f t="shared" si="2"/>
        <v/>
      </c>
      <c r="I40" s="495">
        <v>50</v>
      </c>
    </row>
    <row r="41" spans="1:9" ht="13.5" thickBot="1" x14ac:dyDescent="0.25">
      <c r="A41" s="483" t="s">
        <v>489</v>
      </c>
      <c r="B41" s="496" t="s">
        <v>780</v>
      </c>
      <c r="C41" s="467">
        <v>15</v>
      </c>
      <c r="D41" s="460">
        <f t="shared" si="0"/>
        <v>1</v>
      </c>
      <c r="E41" s="467"/>
      <c r="F41" s="460" t="str">
        <f t="shared" si="1"/>
        <v/>
      </c>
      <c r="G41" s="467">
        <v>33</v>
      </c>
      <c r="H41" s="460">
        <f t="shared" si="2"/>
        <v>0.36263736263736263</v>
      </c>
      <c r="I41" s="495">
        <v>51</v>
      </c>
    </row>
    <row r="42" spans="1:9" ht="13.5" thickBot="1" x14ac:dyDescent="0.25">
      <c r="A42" s="483" t="s">
        <v>489</v>
      </c>
      <c r="B42" s="496" t="s">
        <v>494</v>
      </c>
      <c r="C42" s="467"/>
      <c r="D42" s="460" t="str">
        <f t="shared" si="0"/>
        <v/>
      </c>
      <c r="E42" s="467">
        <v>1</v>
      </c>
      <c r="F42" s="460">
        <f t="shared" si="1"/>
        <v>3.2258064516129031E-2</v>
      </c>
      <c r="G42" s="467">
        <v>24</v>
      </c>
      <c r="H42" s="460">
        <f t="shared" si="2"/>
        <v>0.26373626373626374</v>
      </c>
      <c r="I42" s="495">
        <v>52</v>
      </c>
    </row>
    <row r="43" spans="1:9" ht="13.5" thickBot="1" x14ac:dyDescent="0.25">
      <c r="A43" s="483" t="s">
        <v>489</v>
      </c>
      <c r="B43" s="496" t="s">
        <v>748</v>
      </c>
      <c r="C43" s="467"/>
      <c r="D43" s="460" t="str">
        <f t="shared" si="0"/>
        <v/>
      </c>
      <c r="E43" s="467"/>
      <c r="F43" s="460" t="str">
        <f t="shared" si="1"/>
        <v/>
      </c>
      <c r="G43" s="467"/>
      <c r="H43" s="460" t="str">
        <f t="shared" si="2"/>
        <v/>
      </c>
      <c r="I43" s="495">
        <v>54</v>
      </c>
    </row>
    <row r="44" spans="1:9" ht="13.5" thickBot="1" x14ac:dyDescent="0.25">
      <c r="A44" s="483" t="s">
        <v>489</v>
      </c>
      <c r="B44" s="497" t="s">
        <v>306</v>
      </c>
      <c r="C44" s="442"/>
      <c r="D44" s="460" t="str">
        <f t="shared" si="0"/>
        <v/>
      </c>
      <c r="E44" s="442"/>
      <c r="F44" s="460" t="str">
        <f t="shared" si="1"/>
        <v/>
      </c>
      <c r="G44" s="442"/>
      <c r="H44" s="460" t="str">
        <f t="shared" si="2"/>
        <v/>
      </c>
      <c r="I44" s="498"/>
    </row>
    <row r="45" spans="1:9" x14ac:dyDescent="0.2">
      <c r="A45" s="483" t="s">
        <v>489</v>
      </c>
      <c r="B45" s="499" t="s">
        <v>676</v>
      </c>
      <c r="C45" s="501">
        <f>SUM(C6:C44)</f>
        <v>15</v>
      </c>
      <c r="D45" s="473">
        <f>SUM(D6:D44)</f>
        <v>1</v>
      </c>
      <c r="E45" s="501">
        <f t="shared" ref="E45:H45" si="3">SUM(E6:E44)</f>
        <v>31</v>
      </c>
      <c r="F45" s="473">
        <f t="shared" si="3"/>
        <v>1</v>
      </c>
      <c r="G45" s="501">
        <f t="shared" si="3"/>
        <v>91</v>
      </c>
      <c r="H45" s="473">
        <f t="shared" si="3"/>
        <v>1</v>
      </c>
      <c r="I45" s="500"/>
    </row>
    <row r="46" spans="1:9" x14ac:dyDescent="0.2"/>
  </sheetData>
  <sheetProtection sheet="1" objects="1" scenarios="1"/>
  <mergeCells count="2">
    <mergeCell ref="A1:G1"/>
    <mergeCell ref="B4:I4"/>
  </mergeCells>
  <conditionalFormatting sqref="F6:F44">
    <cfRule type="colorScale" priority="1">
      <colorScale>
        <cfvo type="min"/>
        <cfvo type="max"/>
        <color rgb="FFFFEF9C"/>
        <color rgb="FF63BE7B"/>
      </colorScale>
    </cfRule>
  </conditionalFormatting>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BD8F-BF9F-41EE-B6C8-FC8C3025D6A0}">
  <sheetPr>
    <tabColor rgb="FF002060"/>
  </sheetPr>
  <dimension ref="A1:J168"/>
  <sheetViews>
    <sheetView showGridLines="0" showRowColHeaders="0" showRuler="0" view="pageLayout" zoomScale="110" zoomScaleNormal="100" zoomScalePageLayoutView="110" workbookViewId="0">
      <selection sqref="A1:J1"/>
    </sheetView>
  </sheetViews>
  <sheetFormatPr defaultColWidth="12.42578125" defaultRowHeight="36" customHeight="1" x14ac:dyDescent="0.25"/>
  <cols>
    <col min="1" max="4" width="12.42578125" style="791"/>
    <col min="5" max="5" width="10.85546875" style="791" customWidth="1"/>
    <col min="6" max="6" width="12.42578125" style="791"/>
    <col min="7" max="7" width="11.28515625" style="791" customWidth="1"/>
    <col min="8" max="8" width="12.42578125" style="791"/>
    <col min="9" max="9" width="12.140625" style="791" customWidth="1"/>
    <col min="10" max="10" width="11.28515625" style="791" customWidth="1"/>
    <col min="11" max="16384" width="12.42578125" style="791"/>
  </cols>
  <sheetData>
    <row r="1" spans="1:10" ht="36" customHeight="1" x14ac:dyDescent="0.25">
      <c r="A1" s="1113" t="s">
        <v>1038</v>
      </c>
      <c r="B1" s="1113"/>
      <c r="C1" s="1113"/>
      <c r="D1" s="1113"/>
      <c r="E1" s="1113"/>
      <c r="F1" s="1113"/>
      <c r="G1" s="1113"/>
      <c r="H1" s="1113"/>
      <c r="I1" s="1113"/>
      <c r="J1" s="1113"/>
    </row>
    <row r="2" spans="1:10" ht="12" customHeight="1" x14ac:dyDescent="0.25">
      <c r="A2" s="1117"/>
      <c r="B2" s="1117"/>
      <c r="C2" s="1117"/>
      <c r="D2" s="1117"/>
      <c r="E2" s="1117"/>
      <c r="F2" s="1117"/>
      <c r="G2" s="1117"/>
      <c r="H2" s="1117"/>
      <c r="I2" s="1117"/>
      <c r="J2" s="1117"/>
    </row>
    <row r="3" spans="1:10" ht="18.95" customHeight="1" x14ac:dyDescent="0.25">
      <c r="A3" s="1112" t="s">
        <v>1039</v>
      </c>
      <c r="B3" s="1114"/>
      <c r="C3" s="1114"/>
      <c r="D3" s="1114"/>
      <c r="E3" s="1114"/>
      <c r="F3" s="1114"/>
      <c r="G3" s="1114"/>
      <c r="H3" s="1114"/>
      <c r="I3" s="1114"/>
      <c r="J3" s="1114"/>
    </row>
    <row r="4" spans="1:10" ht="9" customHeight="1" x14ac:dyDescent="0.25">
      <c r="A4" s="1114"/>
      <c r="B4" s="1114"/>
      <c r="C4" s="1114"/>
      <c r="D4" s="1114"/>
      <c r="E4" s="1114"/>
      <c r="F4" s="1114"/>
      <c r="G4" s="1114"/>
      <c r="H4" s="1114"/>
      <c r="I4" s="1114"/>
      <c r="J4" s="1114"/>
    </row>
    <row r="5" spans="1:10" ht="36" customHeight="1" x14ac:dyDescent="0.25">
      <c r="A5" s="1114" t="s">
        <v>1040</v>
      </c>
      <c r="B5" s="1114"/>
      <c r="C5" s="1114"/>
      <c r="D5" s="1114"/>
      <c r="E5" s="1114"/>
      <c r="F5" s="1114"/>
      <c r="G5" s="1114"/>
      <c r="H5" s="1114"/>
      <c r="I5" s="1114"/>
      <c r="J5" s="1114"/>
    </row>
    <row r="6" spans="1:10" ht="9.9499999999999993" customHeight="1" x14ac:dyDescent="0.25">
      <c r="A6" s="792"/>
    </row>
    <row r="7" spans="1:10" ht="17.100000000000001" customHeight="1" x14ac:dyDescent="0.25">
      <c r="A7" s="1109" t="s">
        <v>1041</v>
      </c>
      <c r="B7" s="1109"/>
      <c r="C7" s="1109"/>
      <c r="D7" s="1109"/>
      <c r="E7" s="1109"/>
      <c r="F7" s="1109"/>
      <c r="G7" s="1109"/>
      <c r="H7" s="1109"/>
      <c r="I7" s="1109"/>
      <c r="J7" s="1109"/>
    </row>
    <row r="8" spans="1:10" ht="18.95" customHeight="1" x14ac:dyDescent="0.25">
      <c r="A8" s="1116" t="s">
        <v>1042</v>
      </c>
      <c r="B8" s="1116"/>
      <c r="C8" s="1116"/>
      <c r="D8" s="1116"/>
      <c r="E8" s="1116"/>
      <c r="F8" s="1116"/>
      <c r="G8" s="1116"/>
      <c r="H8" s="1116"/>
      <c r="I8" s="1116"/>
      <c r="J8" s="1116"/>
    </row>
    <row r="9" spans="1:10" ht="36" customHeight="1" x14ac:dyDescent="0.25">
      <c r="A9" s="793"/>
    </row>
    <row r="10" spans="1:10" s="794" customFormat="1" ht="57.6" customHeight="1" x14ac:dyDescent="0.2">
      <c r="A10" s="1110" t="s">
        <v>1043</v>
      </c>
      <c r="B10" s="1110"/>
      <c r="C10" s="1110"/>
      <c r="D10" s="1110"/>
      <c r="E10" s="1110"/>
      <c r="F10" s="1110"/>
      <c r="G10" s="1110"/>
      <c r="H10" s="1110"/>
      <c r="I10" s="1110"/>
      <c r="J10" s="1110"/>
    </row>
    <row r="11" spans="1:10" s="794" customFormat="1" ht="57.6" customHeight="1" x14ac:dyDescent="0.2">
      <c r="A11" s="1110" t="s">
        <v>1044</v>
      </c>
      <c r="B11" s="1110"/>
      <c r="C11" s="1110"/>
      <c r="D11" s="1110"/>
      <c r="E11" s="1110"/>
      <c r="F11" s="1110"/>
      <c r="G11" s="1110"/>
      <c r="H11" s="1110"/>
      <c r="I11" s="1110"/>
      <c r="J11" s="1110"/>
    </row>
    <row r="12" spans="1:10" s="794" customFormat="1" ht="57.6" customHeight="1" x14ac:dyDescent="0.2">
      <c r="A12" s="1112" t="s">
        <v>1045</v>
      </c>
      <c r="B12" s="1112"/>
      <c r="C12" s="1112"/>
      <c r="D12" s="1112"/>
      <c r="E12" s="1112"/>
      <c r="F12" s="1112"/>
      <c r="G12" s="1112"/>
      <c r="H12" s="1112"/>
      <c r="I12" s="1112"/>
      <c r="J12" s="1112"/>
    </row>
    <row r="13" spans="1:10" s="794" customFormat="1" ht="57.6" customHeight="1" x14ac:dyDescent="0.2">
      <c r="A13" s="1112" t="s">
        <v>1046</v>
      </c>
      <c r="B13" s="1112"/>
      <c r="C13" s="1112"/>
      <c r="D13" s="1112"/>
      <c r="E13" s="1112"/>
      <c r="F13" s="1112"/>
      <c r="G13" s="1112"/>
      <c r="H13" s="1112"/>
      <c r="I13" s="1112"/>
      <c r="J13" s="1112"/>
    </row>
    <row r="14" spans="1:10" s="794" customFormat="1" ht="57.6" customHeight="1" x14ac:dyDescent="0.2">
      <c r="A14" s="1110" t="s">
        <v>1047</v>
      </c>
      <c r="B14" s="1110"/>
      <c r="C14" s="1110"/>
      <c r="D14" s="1110"/>
      <c r="E14" s="1110"/>
      <c r="F14" s="1110"/>
      <c r="G14" s="1110"/>
      <c r="H14" s="1110"/>
      <c r="I14" s="1110"/>
      <c r="J14" s="1110"/>
    </row>
    <row r="15" spans="1:10" s="794" customFormat="1" ht="57.6" customHeight="1" x14ac:dyDescent="0.2">
      <c r="A15" s="1110" t="s">
        <v>1048</v>
      </c>
      <c r="B15" s="1110"/>
      <c r="C15" s="1110"/>
      <c r="D15" s="1110"/>
      <c r="E15" s="1110"/>
      <c r="F15" s="1110"/>
      <c r="G15" s="1110"/>
      <c r="H15" s="1110"/>
      <c r="I15" s="1110"/>
      <c r="J15" s="1110"/>
    </row>
    <row r="16" spans="1:10" s="794" customFormat="1" ht="57.6" customHeight="1" x14ac:dyDescent="0.2">
      <c r="A16" s="1110" t="s">
        <v>1049</v>
      </c>
      <c r="B16" s="1110"/>
      <c r="C16" s="1110"/>
      <c r="D16" s="1110"/>
      <c r="E16" s="1110"/>
      <c r="F16" s="1110"/>
      <c r="G16" s="1110"/>
      <c r="H16" s="1110"/>
      <c r="I16" s="1110"/>
      <c r="J16" s="1110"/>
    </row>
    <row r="17" spans="1:10" s="794" customFormat="1" ht="57.6" customHeight="1" x14ac:dyDescent="0.2">
      <c r="A17" s="1110" t="s">
        <v>1050</v>
      </c>
      <c r="B17" s="1110"/>
      <c r="C17" s="1110"/>
      <c r="D17" s="1110"/>
      <c r="E17" s="1110"/>
      <c r="F17" s="1110"/>
      <c r="G17" s="1110"/>
      <c r="H17" s="1110"/>
      <c r="I17" s="1110"/>
      <c r="J17" s="1110"/>
    </row>
    <row r="18" spans="1:10" s="794" customFormat="1" ht="57.6" customHeight="1" x14ac:dyDescent="0.2">
      <c r="A18" s="1110" t="s">
        <v>1051</v>
      </c>
      <c r="B18" s="1110"/>
      <c r="C18" s="1110"/>
      <c r="D18" s="1110"/>
      <c r="E18" s="1110"/>
      <c r="F18" s="1110"/>
      <c r="G18" s="1110"/>
      <c r="H18" s="1110"/>
      <c r="I18" s="1110"/>
      <c r="J18" s="1110"/>
    </row>
    <row r="19" spans="1:10" s="794" customFormat="1" ht="111" customHeight="1" x14ac:dyDescent="0.2">
      <c r="A19" s="1110" t="s">
        <v>1052</v>
      </c>
      <c r="B19" s="1110"/>
      <c r="C19" s="1110"/>
      <c r="D19" s="1110"/>
      <c r="E19" s="1110"/>
      <c r="F19" s="1110"/>
      <c r="G19" s="1110"/>
      <c r="H19" s="1110"/>
      <c r="I19" s="1110"/>
      <c r="J19" s="1110"/>
    </row>
    <row r="20" spans="1:10" s="794" customFormat="1" ht="57.6" customHeight="1" x14ac:dyDescent="0.2">
      <c r="A20" s="1110" t="s">
        <v>1053</v>
      </c>
      <c r="B20" s="1110"/>
      <c r="C20" s="1110"/>
      <c r="D20" s="1110"/>
      <c r="E20" s="1110"/>
      <c r="F20" s="1110"/>
      <c r="G20" s="1110"/>
      <c r="H20" s="1110"/>
      <c r="I20" s="1110"/>
      <c r="J20" s="1110"/>
    </row>
    <row r="21" spans="1:10" s="794" customFormat="1" ht="57.6" customHeight="1" x14ac:dyDescent="0.2">
      <c r="A21" s="1110" t="s">
        <v>1054</v>
      </c>
      <c r="B21" s="1110"/>
      <c r="C21" s="1110"/>
      <c r="D21" s="1110"/>
      <c r="E21" s="1110"/>
      <c r="F21" s="1110"/>
      <c r="G21" s="1110"/>
      <c r="H21" s="1110"/>
      <c r="I21" s="1110"/>
      <c r="J21" s="1110"/>
    </row>
    <row r="22" spans="1:10" s="794" customFormat="1" ht="57.6" customHeight="1" x14ac:dyDescent="0.2">
      <c r="A22" s="1110" t="s">
        <v>1055</v>
      </c>
      <c r="B22" s="1110"/>
      <c r="C22" s="1110"/>
      <c r="D22" s="1110"/>
      <c r="E22" s="1110"/>
      <c r="F22" s="1110"/>
      <c r="G22" s="1110"/>
      <c r="H22" s="1110"/>
      <c r="I22" s="1110"/>
      <c r="J22" s="1110"/>
    </row>
    <row r="23" spans="1:10" s="794" customFormat="1" ht="57.6" customHeight="1" x14ac:dyDescent="0.2">
      <c r="A23" s="1110" t="s">
        <v>1056</v>
      </c>
      <c r="B23" s="1110"/>
      <c r="C23" s="1110"/>
      <c r="D23" s="1110"/>
      <c r="E23" s="1110"/>
      <c r="F23" s="1110"/>
      <c r="G23" s="1110"/>
      <c r="H23" s="1110"/>
      <c r="I23" s="1110"/>
      <c r="J23" s="1110"/>
    </row>
    <row r="24" spans="1:10" s="794" customFormat="1" ht="57.6" customHeight="1" x14ac:dyDescent="0.2">
      <c r="A24" s="1115" t="s">
        <v>1057</v>
      </c>
      <c r="B24" s="1115"/>
      <c r="C24" s="1115"/>
      <c r="D24" s="1115"/>
      <c r="E24" s="1115"/>
      <c r="F24" s="1115"/>
      <c r="G24" s="1115"/>
      <c r="H24" s="1115"/>
      <c r="I24" s="1115"/>
      <c r="J24" s="1115"/>
    </row>
    <row r="25" spans="1:10" s="794" customFormat="1" ht="74.099999999999994" customHeight="1" x14ac:dyDescent="0.2">
      <c r="A25" s="1110" t="s">
        <v>1058</v>
      </c>
      <c r="B25" s="1110"/>
      <c r="C25" s="1110"/>
      <c r="D25" s="1110"/>
      <c r="E25" s="1110"/>
      <c r="F25" s="1110"/>
      <c r="G25" s="1110"/>
      <c r="H25" s="1110"/>
      <c r="I25" s="1110"/>
      <c r="J25" s="1110"/>
    </row>
    <row r="26" spans="1:10" s="794" customFormat="1" ht="57.6" customHeight="1" x14ac:dyDescent="0.2">
      <c r="A26" s="1110" t="s">
        <v>1059</v>
      </c>
      <c r="B26" s="1110"/>
      <c r="C26" s="1110"/>
      <c r="D26" s="1110"/>
      <c r="E26" s="1110"/>
      <c r="F26" s="1110"/>
      <c r="G26" s="1110"/>
      <c r="H26" s="1110"/>
      <c r="I26" s="1110"/>
      <c r="J26" s="1110"/>
    </row>
    <row r="27" spans="1:10" s="794" customFormat="1" ht="57.6" customHeight="1" x14ac:dyDescent="0.2">
      <c r="A27" s="1110" t="s">
        <v>1060</v>
      </c>
      <c r="B27" s="1110"/>
      <c r="C27" s="1110"/>
      <c r="D27" s="1110"/>
      <c r="E27" s="1110"/>
      <c r="F27" s="1110"/>
      <c r="G27" s="1110"/>
      <c r="H27" s="1110"/>
      <c r="I27" s="1110"/>
      <c r="J27" s="1110"/>
    </row>
    <row r="28" spans="1:10" s="794" customFormat="1" ht="57.6" customHeight="1" x14ac:dyDescent="0.2">
      <c r="A28" s="1110" t="s">
        <v>1061</v>
      </c>
      <c r="B28" s="1110"/>
      <c r="C28" s="1110"/>
      <c r="D28" s="1110"/>
      <c r="E28" s="1110"/>
      <c r="F28" s="1110"/>
      <c r="G28" s="1110"/>
      <c r="H28" s="1110"/>
      <c r="I28" s="1110"/>
      <c r="J28" s="1110"/>
    </row>
    <row r="29" spans="1:10" s="794" customFormat="1" ht="57.6" customHeight="1" x14ac:dyDescent="0.2">
      <c r="A29" s="1110" t="s">
        <v>1062</v>
      </c>
      <c r="B29" s="1110"/>
      <c r="C29" s="1110"/>
      <c r="D29" s="1110"/>
      <c r="E29" s="1110"/>
      <c r="F29" s="1110"/>
      <c r="G29" s="1110"/>
      <c r="H29" s="1110"/>
      <c r="I29" s="1110"/>
      <c r="J29" s="1110"/>
    </row>
    <row r="30" spans="1:10" s="794" customFormat="1" ht="57.6" customHeight="1" x14ac:dyDescent="0.2">
      <c r="A30" s="1110" t="s">
        <v>1063</v>
      </c>
      <c r="B30" s="1110"/>
      <c r="C30" s="1110"/>
      <c r="D30" s="1110"/>
      <c r="E30" s="1110"/>
      <c r="F30" s="1110"/>
      <c r="G30" s="1110"/>
      <c r="H30" s="1110"/>
      <c r="I30" s="1110"/>
      <c r="J30" s="1110"/>
    </row>
    <row r="31" spans="1:10" s="794" customFormat="1" ht="57.6" customHeight="1" x14ac:dyDescent="0.2">
      <c r="A31" s="1110" t="s">
        <v>1064</v>
      </c>
      <c r="B31" s="1110"/>
      <c r="C31" s="1110"/>
      <c r="D31" s="1110"/>
      <c r="E31" s="1110"/>
      <c r="F31" s="1110"/>
      <c r="G31" s="1110"/>
      <c r="H31" s="1110"/>
      <c r="I31" s="1110"/>
      <c r="J31" s="1110"/>
    </row>
    <row r="32" spans="1:10" s="794" customFormat="1" ht="57.6" customHeight="1" x14ac:dyDescent="0.2">
      <c r="A32" s="1110" t="s">
        <v>1065</v>
      </c>
      <c r="B32" s="1110"/>
      <c r="C32" s="1110"/>
      <c r="D32" s="1110"/>
      <c r="E32" s="1110"/>
      <c r="F32" s="1110"/>
      <c r="G32" s="1110"/>
      <c r="H32" s="1110"/>
      <c r="I32" s="1110"/>
      <c r="J32" s="1110"/>
    </row>
    <row r="33" spans="1:10" s="794" customFormat="1" ht="57.6" customHeight="1" x14ac:dyDescent="0.2">
      <c r="A33" s="1110" t="s">
        <v>1066</v>
      </c>
      <c r="B33" s="1110"/>
      <c r="C33" s="1110"/>
      <c r="D33" s="1110"/>
      <c r="E33" s="1110"/>
      <c r="F33" s="1110"/>
      <c r="G33" s="1110"/>
      <c r="H33" s="1110"/>
      <c r="I33" s="1110"/>
      <c r="J33" s="1110"/>
    </row>
    <row r="34" spans="1:10" s="794" customFormat="1" ht="57.6" customHeight="1" x14ac:dyDescent="0.2">
      <c r="A34" s="1110" t="s">
        <v>1067</v>
      </c>
      <c r="B34" s="1110"/>
      <c r="C34" s="1110"/>
      <c r="D34" s="1110"/>
      <c r="E34" s="1110"/>
      <c r="F34" s="1110"/>
      <c r="G34" s="1110"/>
      <c r="H34" s="1110"/>
      <c r="I34" s="1110"/>
      <c r="J34" s="1110"/>
    </row>
    <row r="35" spans="1:10" s="794" customFormat="1" ht="57.6" customHeight="1" x14ac:dyDescent="0.2">
      <c r="A35" s="1110" t="s">
        <v>1068</v>
      </c>
      <c r="B35" s="1110"/>
      <c r="C35" s="1110"/>
      <c r="D35" s="1110"/>
      <c r="E35" s="1110"/>
      <c r="F35" s="1110"/>
      <c r="G35" s="1110"/>
      <c r="H35" s="1110"/>
      <c r="I35" s="1110"/>
      <c r="J35" s="1110"/>
    </row>
    <row r="36" spans="1:10" s="794" customFormat="1" ht="57.6" customHeight="1" x14ac:dyDescent="0.2">
      <c r="A36" s="1110" t="s">
        <v>1069</v>
      </c>
      <c r="B36" s="1110"/>
      <c r="C36" s="1110"/>
      <c r="D36" s="1110"/>
      <c r="E36" s="1110"/>
      <c r="F36" s="1110"/>
      <c r="G36" s="1110"/>
      <c r="H36" s="1110"/>
      <c r="I36" s="1110"/>
      <c r="J36" s="1110"/>
    </row>
    <row r="37" spans="1:10" s="794" customFormat="1" ht="57.6" customHeight="1" x14ac:dyDescent="0.2">
      <c r="A37" s="1110" t="s">
        <v>1070</v>
      </c>
      <c r="B37" s="1110"/>
      <c r="C37" s="1110"/>
      <c r="D37" s="1110"/>
      <c r="E37" s="1110"/>
      <c r="F37" s="1110"/>
      <c r="G37" s="1110"/>
      <c r="H37" s="1110"/>
      <c r="I37" s="1110"/>
      <c r="J37" s="1110"/>
    </row>
    <row r="38" spans="1:10" s="794" customFormat="1" ht="57.6" customHeight="1" x14ac:dyDescent="0.2">
      <c r="A38" s="1110" t="s">
        <v>1071</v>
      </c>
      <c r="B38" s="1110"/>
      <c r="C38" s="1110"/>
      <c r="D38" s="1110"/>
      <c r="E38" s="1110"/>
      <c r="F38" s="1110"/>
      <c r="G38" s="1110"/>
      <c r="H38" s="1110"/>
      <c r="I38" s="1110"/>
      <c r="J38" s="1110"/>
    </row>
    <row r="39" spans="1:10" s="794" customFormat="1" ht="57.6" customHeight="1" x14ac:dyDescent="0.2">
      <c r="A39" s="1110" t="s">
        <v>1072</v>
      </c>
      <c r="B39" s="1110"/>
      <c r="C39" s="1110"/>
      <c r="D39" s="1110"/>
      <c r="E39" s="1110"/>
      <c r="F39" s="1110"/>
      <c r="G39" s="1110"/>
      <c r="H39" s="1110"/>
      <c r="I39" s="1110"/>
      <c r="J39" s="1110"/>
    </row>
    <row r="40" spans="1:10" s="794" customFormat="1" ht="57.6" customHeight="1" x14ac:dyDescent="0.2">
      <c r="A40" s="1110" t="s">
        <v>1073</v>
      </c>
      <c r="B40" s="1110"/>
      <c r="C40" s="1110"/>
      <c r="D40" s="1110"/>
      <c r="E40" s="1110"/>
      <c r="F40" s="1110"/>
      <c r="G40" s="1110"/>
      <c r="H40" s="1110"/>
      <c r="I40" s="1110"/>
      <c r="J40" s="1110"/>
    </row>
    <row r="41" spans="1:10" s="794" customFormat="1" ht="57.6" customHeight="1" x14ac:dyDescent="0.2">
      <c r="A41" s="1110" t="s">
        <v>1074</v>
      </c>
      <c r="B41" s="1110"/>
      <c r="C41" s="1110"/>
      <c r="D41" s="1110"/>
      <c r="E41" s="1110"/>
      <c r="F41" s="1110"/>
      <c r="G41" s="1110"/>
      <c r="H41" s="1110"/>
      <c r="I41" s="1110"/>
      <c r="J41" s="1110"/>
    </row>
    <row r="42" spans="1:10" s="794" customFormat="1" ht="57.6" customHeight="1" x14ac:dyDescent="0.2">
      <c r="A42" s="1110" t="s">
        <v>1075</v>
      </c>
      <c r="B42" s="1110"/>
      <c r="C42" s="1110"/>
      <c r="D42" s="1110"/>
      <c r="E42" s="1110"/>
      <c r="F42" s="1110"/>
      <c r="G42" s="1110"/>
      <c r="H42" s="1110"/>
      <c r="I42" s="1110"/>
      <c r="J42" s="1110"/>
    </row>
    <row r="43" spans="1:10" s="794" customFormat="1" ht="57.6" customHeight="1" x14ac:dyDescent="0.2">
      <c r="A43" s="1110" t="s">
        <v>1076</v>
      </c>
      <c r="B43" s="1110"/>
      <c r="C43" s="1110"/>
      <c r="D43" s="1110"/>
      <c r="E43" s="1110"/>
      <c r="F43" s="1110"/>
      <c r="G43" s="1110"/>
      <c r="H43" s="1110"/>
      <c r="I43" s="1110"/>
      <c r="J43" s="1110"/>
    </row>
    <row r="44" spans="1:10" s="794" customFormat="1" ht="57.6" customHeight="1" x14ac:dyDescent="0.2">
      <c r="A44" s="1110" t="s">
        <v>1077</v>
      </c>
      <c r="B44" s="1110"/>
      <c r="C44" s="1110"/>
      <c r="D44" s="1110"/>
      <c r="E44" s="1110"/>
      <c r="F44" s="1110"/>
      <c r="G44" s="1110"/>
      <c r="H44" s="1110"/>
      <c r="I44" s="1110"/>
      <c r="J44" s="1110"/>
    </row>
    <row r="45" spans="1:10" s="794" customFormat="1" ht="57.6" customHeight="1" x14ac:dyDescent="0.2">
      <c r="A45" s="1110" t="s">
        <v>1078</v>
      </c>
      <c r="B45" s="1110"/>
      <c r="C45" s="1110"/>
      <c r="D45" s="1110"/>
      <c r="E45" s="1110"/>
      <c r="F45" s="1110"/>
      <c r="G45" s="1110"/>
      <c r="H45" s="1110"/>
      <c r="I45" s="1110"/>
      <c r="J45" s="1110"/>
    </row>
    <row r="46" spans="1:10" s="794" customFormat="1" ht="78" customHeight="1" x14ac:dyDescent="0.2">
      <c r="A46" s="1110" t="s">
        <v>1079</v>
      </c>
      <c r="B46" s="1110"/>
      <c r="C46" s="1110"/>
      <c r="D46" s="1110"/>
      <c r="E46" s="1110"/>
      <c r="F46" s="1110"/>
      <c r="G46" s="1110"/>
      <c r="H46" s="1110"/>
      <c r="I46" s="1110"/>
      <c r="J46" s="1110"/>
    </row>
    <row r="47" spans="1:10" s="794" customFormat="1" ht="57.6" customHeight="1" x14ac:dyDescent="0.2">
      <c r="A47" s="1110" t="s">
        <v>1080</v>
      </c>
      <c r="B47" s="1110"/>
      <c r="C47" s="1110"/>
      <c r="D47" s="1110"/>
      <c r="E47" s="1110"/>
      <c r="F47" s="1110"/>
      <c r="G47" s="1110"/>
      <c r="H47" s="1110"/>
      <c r="I47" s="1110"/>
      <c r="J47" s="1110"/>
    </row>
    <row r="48" spans="1:10" s="794" customFormat="1" ht="57.6" customHeight="1" x14ac:dyDescent="0.2">
      <c r="A48" s="1110" t="s">
        <v>1081</v>
      </c>
      <c r="B48" s="1110"/>
      <c r="C48" s="1110"/>
      <c r="D48" s="1110"/>
      <c r="E48" s="1110"/>
      <c r="F48" s="1110"/>
      <c r="G48" s="1110"/>
      <c r="H48" s="1110"/>
      <c r="I48" s="1110"/>
      <c r="J48" s="1110"/>
    </row>
    <row r="49" spans="1:10" s="794" customFormat="1" ht="72" customHeight="1" x14ac:dyDescent="0.2">
      <c r="A49" s="1115" t="s">
        <v>1082</v>
      </c>
      <c r="B49" s="1115"/>
      <c r="C49" s="1115"/>
      <c r="D49" s="1115"/>
      <c r="E49" s="1115"/>
      <c r="F49" s="1115"/>
      <c r="G49" s="1115"/>
      <c r="H49" s="1115"/>
      <c r="I49" s="1115"/>
      <c r="J49" s="1115"/>
    </row>
    <row r="50" spans="1:10" s="794" customFormat="1" ht="125.1" customHeight="1" x14ac:dyDescent="0.2">
      <c r="A50" s="1115" t="s">
        <v>1083</v>
      </c>
      <c r="B50" s="1115"/>
      <c r="C50" s="1115"/>
      <c r="D50" s="1115"/>
      <c r="E50" s="1115"/>
      <c r="F50" s="1115"/>
      <c r="G50" s="1115"/>
      <c r="H50" s="1115"/>
      <c r="I50" s="1115"/>
      <c r="J50" s="1115"/>
    </row>
    <row r="51" spans="1:10" s="794" customFormat="1" ht="57.6" customHeight="1" x14ac:dyDescent="0.2">
      <c r="A51" s="1115" t="s">
        <v>1084</v>
      </c>
      <c r="B51" s="1115"/>
      <c r="C51" s="1115"/>
      <c r="D51" s="1115"/>
      <c r="E51" s="1115"/>
      <c r="F51" s="1115"/>
      <c r="G51" s="1115"/>
      <c r="H51" s="1115"/>
      <c r="I51" s="1115"/>
      <c r="J51" s="1115"/>
    </row>
    <row r="52" spans="1:10" s="794" customFormat="1" ht="57.6" customHeight="1" x14ac:dyDescent="0.2">
      <c r="A52" s="1110" t="s">
        <v>1085</v>
      </c>
      <c r="B52" s="1110"/>
      <c r="C52" s="1110"/>
      <c r="D52" s="1110"/>
      <c r="E52" s="1110"/>
      <c r="F52" s="1110"/>
      <c r="G52" s="1110"/>
      <c r="H52" s="1110"/>
      <c r="I52" s="1110"/>
      <c r="J52" s="1110"/>
    </row>
    <row r="53" spans="1:10" s="794" customFormat="1" ht="57.6" customHeight="1" x14ac:dyDescent="0.2">
      <c r="A53" s="1110" t="s">
        <v>1086</v>
      </c>
      <c r="B53" s="1110"/>
      <c r="C53" s="1110"/>
      <c r="D53" s="1110"/>
      <c r="E53" s="1110"/>
      <c r="F53" s="1110"/>
      <c r="G53" s="1110"/>
      <c r="H53" s="1110"/>
      <c r="I53" s="1110"/>
      <c r="J53" s="1110"/>
    </row>
    <row r="54" spans="1:10" s="794" customFormat="1" ht="57.6" customHeight="1" x14ac:dyDescent="0.2">
      <c r="A54" s="1110" t="s">
        <v>1087</v>
      </c>
      <c r="B54" s="1110"/>
      <c r="C54" s="1110"/>
      <c r="D54" s="1110"/>
      <c r="E54" s="1110"/>
      <c r="F54" s="1110"/>
      <c r="G54" s="1110"/>
      <c r="H54" s="1110"/>
      <c r="I54" s="1110"/>
      <c r="J54" s="1110"/>
    </row>
    <row r="55" spans="1:10" s="794" customFormat="1" ht="57.6" customHeight="1" x14ac:dyDescent="0.2">
      <c r="A55" s="1110" t="s">
        <v>1088</v>
      </c>
      <c r="B55" s="1110"/>
      <c r="C55" s="1110"/>
      <c r="D55" s="1110"/>
      <c r="E55" s="1110"/>
      <c r="F55" s="1110"/>
      <c r="G55" s="1110"/>
      <c r="H55" s="1110"/>
      <c r="I55" s="1110"/>
      <c r="J55" s="1110"/>
    </row>
    <row r="56" spans="1:10" s="794" customFormat="1" ht="80.099999999999994" customHeight="1" x14ac:dyDescent="0.2">
      <c r="A56" s="1110" t="s">
        <v>1089</v>
      </c>
      <c r="B56" s="1110"/>
      <c r="C56" s="1110"/>
      <c r="D56" s="1110"/>
      <c r="E56" s="1110"/>
      <c r="F56" s="1110"/>
      <c r="G56" s="1110"/>
      <c r="H56" s="1110"/>
      <c r="I56" s="1110"/>
      <c r="J56" s="1110"/>
    </row>
    <row r="57" spans="1:10" s="794" customFormat="1" ht="57.6" customHeight="1" x14ac:dyDescent="0.2">
      <c r="A57" s="1110" t="s">
        <v>1090</v>
      </c>
      <c r="B57" s="1110"/>
      <c r="C57" s="1110"/>
      <c r="D57" s="1110"/>
      <c r="E57" s="1110"/>
      <c r="F57" s="1110"/>
      <c r="G57" s="1110"/>
      <c r="H57" s="1110"/>
      <c r="I57" s="1110"/>
      <c r="J57" s="1110"/>
    </row>
    <row r="58" spans="1:10" s="794" customFormat="1" ht="57.6" customHeight="1" x14ac:dyDescent="0.2">
      <c r="A58" s="1110" t="s">
        <v>1091</v>
      </c>
      <c r="B58" s="1110"/>
      <c r="C58" s="1110"/>
      <c r="D58" s="1110"/>
      <c r="E58" s="1110"/>
      <c r="F58" s="1110"/>
      <c r="G58" s="1110"/>
      <c r="H58" s="1110"/>
      <c r="I58" s="1110"/>
      <c r="J58" s="1110"/>
    </row>
    <row r="59" spans="1:10" s="794" customFormat="1" ht="57.6" customHeight="1" x14ac:dyDescent="0.2">
      <c r="A59" s="1110" t="s">
        <v>1092</v>
      </c>
      <c r="B59" s="1110"/>
      <c r="C59" s="1110"/>
      <c r="D59" s="1110"/>
      <c r="E59" s="1110"/>
      <c r="F59" s="1110"/>
      <c r="G59" s="1110"/>
      <c r="H59" s="1110"/>
      <c r="I59" s="1110"/>
      <c r="J59" s="1110"/>
    </row>
    <row r="60" spans="1:10" s="794" customFormat="1" ht="57.6" customHeight="1" x14ac:dyDescent="0.2">
      <c r="A60" s="1110" t="s">
        <v>1093</v>
      </c>
      <c r="B60" s="1110"/>
      <c r="C60" s="1110"/>
      <c r="D60" s="1110"/>
      <c r="E60" s="1110"/>
      <c r="F60" s="1110"/>
      <c r="G60" s="1110"/>
      <c r="H60" s="1110"/>
      <c r="I60" s="1110"/>
      <c r="J60" s="1110"/>
    </row>
    <row r="61" spans="1:10" s="794" customFormat="1" ht="57.6" customHeight="1" x14ac:dyDescent="0.2">
      <c r="A61" s="1110" t="s">
        <v>1094</v>
      </c>
      <c r="B61" s="1110"/>
      <c r="C61" s="1110"/>
      <c r="D61" s="1110"/>
      <c r="E61" s="1110"/>
      <c r="F61" s="1110"/>
      <c r="G61" s="1110"/>
      <c r="H61" s="1110"/>
      <c r="I61" s="1110"/>
      <c r="J61" s="1110"/>
    </row>
    <row r="62" spans="1:10" s="794" customFormat="1" ht="57.6" customHeight="1" x14ac:dyDescent="0.2">
      <c r="A62" s="1110" t="s">
        <v>1095</v>
      </c>
      <c r="B62" s="1110"/>
      <c r="C62" s="1110"/>
      <c r="D62" s="1110"/>
      <c r="E62" s="1110"/>
      <c r="F62" s="1110"/>
      <c r="G62" s="1110"/>
      <c r="H62" s="1110"/>
      <c r="I62" s="1110"/>
      <c r="J62" s="1110"/>
    </row>
    <row r="63" spans="1:10" s="794" customFormat="1" ht="57.6" customHeight="1" x14ac:dyDescent="0.2">
      <c r="A63" s="1110" t="s">
        <v>1096</v>
      </c>
      <c r="B63" s="1110"/>
      <c r="C63" s="1110"/>
      <c r="D63" s="1110"/>
      <c r="E63" s="1110"/>
      <c r="F63" s="1110"/>
      <c r="G63" s="1110"/>
      <c r="H63" s="1110"/>
      <c r="I63" s="1110"/>
      <c r="J63" s="1110"/>
    </row>
    <row r="64" spans="1:10" s="794" customFormat="1" ht="57.6" customHeight="1" x14ac:dyDescent="0.2">
      <c r="A64" s="1110" t="s">
        <v>1097</v>
      </c>
      <c r="B64" s="1110"/>
      <c r="C64" s="1110"/>
      <c r="D64" s="1110"/>
      <c r="E64" s="1110"/>
      <c r="F64" s="1110"/>
      <c r="G64" s="1110"/>
      <c r="H64" s="1110"/>
      <c r="I64" s="1110"/>
      <c r="J64" s="1110"/>
    </row>
    <row r="65" spans="1:10" s="794" customFormat="1" ht="57.6" customHeight="1" x14ac:dyDescent="0.2">
      <c r="A65" s="1110" t="s">
        <v>1098</v>
      </c>
      <c r="B65" s="1110"/>
      <c r="C65" s="1110"/>
      <c r="D65" s="1110"/>
      <c r="E65" s="1110"/>
      <c r="F65" s="1110"/>
      <c r="G65" s="1110"/>
      <c r="H65" s="1110"/>
      <c r="I65" s="1110"/>
      <c r="J65" s="1110"/>
    </row>
    <row r="66" spans="1:10" s="794" customFormat="1" ht="57.6" customHeight="1" x14ac:dyDescent="0.2">
      <c r="A66" s="1110" t="s">
        <v>1099</v>
      </c>
      <c r="B66" s="1110"/>
      <c r="C66" s="1110"/>
      <c r="D66" s="1110"/>
      <c r="E66" s="1110"/>
      <c r="F66" s="1110"/>
      <c r="G66" s="1110"/>
      <c r="H66" s="1110"/>
      <c r="I66" s="1110"/>
      <c r="J66" s="1110"/>
    </row>
    <row r="67" spans="1:10" s="794" customFormat="1" ht="75.95" customHeight="1" x14ac:dyDescent="0.2">
      <c r="A67" s="1110" t="s">
        <v>1100</v>
      </c>
      <c r="B67" s="1110"/>
      <c r="C67" s="1110"/>
      <c r="D67" s="1110"/>
      <c r="E67" s="1110"/>
      <c r="F67" s="1110"/>
      <c r="G67" s="1110"/>
      <c r="H67" s="1110"/>
      <c r="I67" s="1110"/>
      <c r="J67" s="1110"/>
    </row>
    <row r="68" spans="1:10" s="794" customFormat="1" ht="57.6" customHeight="1" x14ac:dyDescent="0.2">
      <c r="A68" s="1110" t="s">
        <v>1101</v>
      </c>
      <c r="B68" s="1110"/>
      <c r="C68" s="1110"/>
      <c r="D68" s="1110"/>
      <c r="E68" s="1110"/>
      <c r="F68" s="1110"/>
      <c r="G68" s="1110"/>
      <c r="H68" s="1110"/>
      <c r="I68" s="1110"/>
      <c r="J68" s="1110"/>
    </row>
    <row r="69" spans="1:10" s="794" customFormat="1" ht="57.6" customHeight="1" x14ac:dyDescent="0.2">
      <c r="A69" s="1110" t="s">
        <v>1102</v>
      </c>
      <c r="B69" s="1110"/>
      <c r="C69" s="1110"/>
      <c r="D69" s="1110"/>
      <c r="E69" s="1110"/>
      <c r="F69" s="1110"/>
      <c r="G69" s="1110"/>
      <c r="H69" s="1110"/>
      <c r="I69" s="1110"/>
      <c r="J69" s="1110"/>
    </row>
    <row r="70" spans="1:10" s="794" customFormat="1" ht="57.6" customHeight="1" x14ac:dyDescent="0.2">
      <c r="A70" s="1110" t="s">
        <v>1103</v>
      </c>
      <c r="B70" s="1110"/>
      <c r="C70" s="1110"/>
      <c r="D70" s="1110"/>
      <c r="E70" s="1110"/>
      <c r="F70" s="1110"/>
      <c r="G70" s="1110"/>
      <c r="H70" s="1110"/>
      <c r="I70" s="1110"/>
      <c r="J70" s="1110"/>
    </row>
    <row r="71" spans="1:10" s="794" customFormat="1" ht="57.6" customHeight="1" x14ac:dyDescent="0.2">
      <c r="A71" s="1110" t="s">
        <v>1104</v>
      </c>
      <c r="B71" s="1110"/>
      <c r="C71" s="1110"/>
      <c r="D71" s="1110"/>
      <c r="E71" s="1110"/>
      <c r="F71" s="1110"/>
      <c r="G71" s="1110"/>
      <c r="H71" s="1110"/>
      <c r="I71" s="1110"/>
      <c r="J71" s="1110"/>
    </row>
    <row r="72" spans="1:10" s="794" customFormat="1" ht="57.6" customHeight="1" x14ac:dyDescent="0.2">
      <c r="A72" s="1110" t="s">
        <v>1105</v>
      </c>
      <c r="B72" s="1110"/>
      <c r="C72" s="1110"/>
      <c r="D72" s="1110"/>
      <c r="E72" s="1110"/>
      <c r="F72" s="1110"/>
      <c r="G72" s="1110"/>
      <c r="H72" s="1110"/>
      <c r="I72" s="1110"/>
      <c r="J72" s="1110"/>
    </row>
    <row r="73" spans="1:10" s="794" customFormat="1" ht="57.6" customHeight="1" x14ac:dyDescent="0.2">
      <c r="A73" s="1110" t="s">
        <v>1106</v>
      </c>
      <c r="B73" s="1110"/>
      <c r="C73" s="1110"/>
      <c r="D73" s="1110"/>
      <c r="E73" s="1110"/>
      <c r="F73" s="1110"/>
      <c r="G73" s="1110"/>
      <c r="H73" s="1110"/>
      <c r="I73" s="1110"/>
      <c r="J73" s="1110"/>
    </row>
    <row r="74" spans="1:10" s="794" customFormat="1" ht="57.6" customHeight="1" x14ac:dyDescent="0.2">
      <c r="A74" s="1112" t="s">
        <v>1107</v>
      </c>
      <c r="B74" s="1112"/>
      <c r="C74" s="1112"/>
      <c r="D74" s="1112"/>
      <c r="E74" s="1112"/>
      <c r="F74" s="1112"/>
      <c r="G74" s="1112"/>
      <c r="H74" s="1112"/>
      <c r="I74" s="1112"/>
      <c r="J74" s="1112"/>
    </row>
    <row r="75" spans="1:10" s="794" customFormat="1" ht="57.6" customHeight="1" x14ac:dyDescent="0.2">
      <c r="A75" s="1112" t="s">
        <v>1108</v>
      </c>
      <c r="B75" s="1112"/>
      <c r="C75" s="1112"/>
      <c r="D75" s="1112"/>
      <c r="E75" s="1112"/>
      <c r="F75" s="1112"/>
      <c r="G75" s="1112"/>
      <c r="H75" s="1112"/>
      <c r="I75" s="1112"/>
      <c r="J75" s="1112"/>
    </row>
    <row r="76" spans="1:10" s="794" customFormat="1" ht="57.6" customHeight="1" x14ac:dyDescent="0.2">
      <c r="A76" s="1110" t="s">
        <v>1109</v>
      </c>
      <c r="B76" s="1110"/>
      <c r="C76" s="1110"/>
      <c r="D76" s="1110"/>
      <c r="E76" s="1110"/>
      <c r="F76" s="1110"/>
      <c r="G76" s="1110"/>
      <c r="H76" s="1110"/>
      <c r="I76" s="1110"/>
      <c r="J76" s="1110"/>
    </row>
    <row r="77" spans="1:10" s="794" customFormat="1" ht="57.6" customHeight="1" x14ac:dyDescent="0.2">
      <c r="A77" s="1110" t="s">
        <v>1110</v>
      </c>
      <c r="B77" s="1110"/>
      <c r="C77" s="1110"/>
      <c r="D77" s="1110"/>
      <c r="E77" s="1110"/>
      <c r="F77" s="1110"/>
      <c r="G77" s="1110"/>
      <c r="H77" s="1110"/>
      <c r="I77" s="1110"/>
      <c r="J77" s="1110"/>
    </row>
    <row r="78" spans="1:10" s="794" customFormat="1" ht="57.6" customHeight="1" x14ac:dyDescent="0.2">
      <c r="A78" s="1110" t="s">
        <v>1111</v>
      </c>
      <c r="B78" s="1110"/>
      <c r="C78" s="1110"/>
      <c r="D78" s="1110"/>
      <c r="E78" s="1110"/>
      <c r="F78" s="1110"/>
      <c r="G78" s="1110"/>
      <c r="H78" s="1110"/>
      <c r="I78" s="1110"/>
      <c r="J78" s="1110"/>
    </row>
    <row r="79" spans="1:10" s="794" customFormat="1" ht="57.6" customHeight="1" x14ac:dyDescent="0.2">
      <c r="A79" s="1110" t="s">
        <v>1112</v>
      </c>
      <c r="B79" s="1110"/>
      <c r="C79" s="1110"/>
      <c r="D79" s="1110"/>
      <c r="E79" s="1110"/>
      <c r="F79" s="1110"/>
      <c r="G79" s="1110"/>
      <c r="H79" s="1110"/>
      <c r="I79" s="1110"/>
      <c r="J79" s="1110"/>
    </row>
    <row r="80" spans="1:10" s="794" customFormat="1" ht="57.6" customHeight="1" x14ac:dyDescent="0.2">
      <c r="A80" s="1110" t="s">
        <v>1113</v>
      </c>
      <c r="B80" s="1110"/>
      <c r="C80" s="1110"/>
      <c r="D80" s="1110"/>
      <c r="E80" s="1110"/>
      <c r="F80" s="1110"/>
      <c r="G80" s="1110"/>
      <c r="H80" s="1110"/>
      <c r="I80" s="1110"/>
      <c r="J80" s="1110"/>
    </row>
    <row r="81" spans="1:10" s="794" customFormat="1" ht="57.6" customHeight="1" x14ac:dyDescent="0.2">
      <c r="A81" s="1115" t="s">
        <v>1114</v>
      </c>
      <c r="B81" s="1115"/>
      <c r="C81" s="1115"/>
      <c r="D81" s="1115"/>
      <c r="E81" s="1115"/>
      <c r="F81" s="1115"/>
      <c r="G81" s="1115"/>
      <c r="H81" s="1115"/>
      <c r="I81" s="1115"/>
      <c r="J81" s="1115"/>
    </row>
    <row r="82" spans="1:10" s="794" customFormat="1" ht="69.95" customHeight="1" x14ac:dyDescent="0.2">
      <c r="A82" s="1115" t="s">
        <v>1115</v>
      </c>
      <c r="B82" s="1115"/>
      <c r="C82" s="1115"/>
      <c r="D82" s="1115"/>
      <c r="E82" s="1115"/>
      <c r="F82" s="1115"/>
      <c r="G82" s="1115"/>
      <c r="H82" s="1115"/>
      <c r="I82" s="1115"/>
      <c r="J82" s="1115"/>
    </row>
    <row r="83" spans="1:10" s="794" customFormat="1" ht="57.6" customHeight="1" x14ac:dyDescent="0.2">
      <c r="A83" s="1110" t="s">
        <v>1116</v>
      </c>
      <c r="B83" s="1110"/>
      <c r="C83" s="1110"/>
      <c r="D83" s="1110"/>
      <c r="E83" s="1110"/>
      <c r="F83" s="1110"/>
      <c r="G83" s="1110"/>
      <c r="H83" s="1110"/>
      <c r="I83" s="1110"/>
      <c r="J83" s="1110"/>
    </row>
    <row r="84" spans="1:10" s="794" customFormat="1" ht="57.6" customHeight="1" x14ac:dyDescent="0.2">
      <c r="A84" s="1110" t="s">
        <v>1117</v>
      </c>
      <c r="B84" s="1110"/>
      <c r="C84" s="1110"/>
      <c r="D84" s="1110"/>
      <c r="E84" s="1110"/>
      <c r="F84" s="1110"/>
      <c r="G84" s="1110"/>
      <c r="H84" s="1110"/>
      <c r="I84" s="1110"/>
      <c r="J84" s="1110"/>
    </row>
    <row r="85" spans="1:10" s="794" customFormat="1" ht="57.6" customHeight="1" x14ac:dyDescent="0.2">
      <c r="A85" s="1115" t="s">
        <v>1118</v>
      </c>
      <c r="B85" s="1115"/>
      <c r="C85" s="1115"/>
      <c r="D85" s="1115"/>
      <c r="E85" s="1115"/>
      <c r="F85" s="1115"/>
      <c r="G85" s="1115"/>
      <c r="H85" s="1115"/>
      <c r="I85" s="1115"/>
      <c r="J85" s="1115"/>
    </row>
    <row r="86" spans="1:10" s="794" customFormat="1" ht="57.6" customHeight="1" x14ac:dyDescent="0.2">
      <c r="A86" s="1110" t="s">
        <v>1119</v>
      </c>
      <c r="B86" s="1110"/>
      <c r="C86" s="1110"/>
      <c r="D86" s="1110"/>
      <c r="E86" s="1110"/>
      <c r="F86" s="1110"/>
      <c r="G86" s="1110"/>
      <c r="H86" s="1110"/>
      <c r="I86" s="1110"/>
      <c r="J86" s="1110"/>
    </row>
    <row r="87" spans="1:10" s="794" customFormat="1" ht="57.6" customHeight="1" x14ac:dyDescent="0.2">
      <c r="A87" s="1110" t="s">
        <v>1120</v>
      </c>
      <c r="B87" s="1110"/>
      <c r="C87" s="1110"/>
      <c r="D87" s="1110"/>
      <c r="E87" s="1110"/>
      <c r="F87" s="1110"/>
      <c r="G87" s="1110"/>
      <c r="H87" s="1110"/>
      <c r="I87" s="1110"/>
      <c r="J87" s="1110"/>
    </row>
    <row r="88" spans="1:10" s="794" customFormat="1" ht="57.6" customHeight="1" x14ac:dyDescent="0.2">
      <c r="A88" s="1110" t="s">
        <v>1121</v>
      </c>
      <c r="B88" s="1110"/>
      <c r="C88" s="1110"/>
      <c r="D88" s="1110"/>
      <c r="E88" s="1110"/>
      <c r="F88" s="1110"/>
      <c r="G88" s="1110"/>
      <c r="H88" s="1110"/>
      <c r="I88" s="1110"/>
      <c r="J88" s="1110"/>
    </row>
    <row r="89" spans="1:10" s="794" customFormat="1" ht="57.6" customHeight="1" x14ac:dyDescent="0.2">
      <c r="A89" s="1110" t="s">
        <v>1122</v>
      </c>
      <c r="B89" s="1110"/>
      <c r="C89" s="1110"/>
      <c r="D89" s="1110"/>
      <c r="E89" s="1110"/>
      <c r="F89" s="1110"/>
      <c r="G89" s="1110"/>
      <c r="H89" s="1110"/>
      <c r="I89" s="1110"/>
      <c r="J89" s="1110"/>
    </row>
    <row r="90" spans="1:10" s="794" customFormat="1" ht="57.6" customHeight="1" x14ac:dyDescent="0.2">
      <c r="A90" s="1110" t="s">
        <v>1123</v>
      </c>
      <c r="B90" s="1110"/>
      <c r="C90" s="1110"/>
      <c r="D90" s="1110"/>
      <c r="E90" s="1110"/>
      <c r="F90" s="1110"/>
      <c r="G90" s="1110"/>
      <c r="H90" s="1110"/>
      <c r="I90" s="1110"/>
      <c r="J90" s="1110"/>
    </row>
    <row r="91" spans="1:10" s="794" customFormat="1" ht="57.6" customHeight="1" x14ac:dyDescent="0.2">
      <c r="A91" s="1110" t="s">
        <v>1124</v>
      </c>
      <c r="B91" s="1110"/>
      <c r="C91" s="1110"/>
      <c r="D91" s="1110"/>
      <c r="E91" s="1110"/>
      <c r="F91" s="1110"/>
      <c r="G91" s="1110"/>
      <c r="H91" s="1110"/>
      <c r="I91" s="1110"/>
      <c r="J91" s="1110"/>
    </row>
    <row r="92" spans="1:10" s="794" customFormat="1" ht="57.6" customHeight="1" x14ac:dyDescent="0.2">
      <c r="A92" s="1110" t="s">
        <v>1125</v>
      </c>
      <c r="B92" s="1110"/>
      <c r="C92" s="1110"/>
      <c r="D92" s="1110"/>
      <c r="E92" s="1110"/>
      <c r="F92" s="1110"/>
      <c r="G92" s="1110"/>
      <c r="H92" s="1110"/>
      <c r="I92" s="1110"/>
      <c r="J92" s="1110"/>
    </row>
    <row r="93" spans="1:10" s="794" customFormat="1" ht="90.95" customHeight="1" x14ac:dyDescent="0.2">
      <c r="A93" s="1110" t="s">
        <v>1126</v>
      </c>
      <c r="B93" s="1110"/>
      <c r="C93" s="1110"/>
      <c r="D93" s="1110"/>
      <c r="E93" s="1110"/>
      <c r="F93" s="1110"/>
      <c r="G93" s="1110"/>
      <c r="H93" s="1110"/>
      <c r="I93" s="1110"/>
      <c r="J93" s="1110"/>
    </row>
    <row r="94" spans="1:10" s="794" customFormat="1" ht="57.6" customHeight="1" x14ac:dyDescent="0.2">
      <c r="A94" s="1110" t="s">
        <v>1127</v>
      </c>
      <c r="B94" s="1110"/>
      <c r="C94" s="1110"/>
      <c r="D94" s="1110"/>
      <c r="E94" s="1110"/>
      <c r="F94" s="1110"/>
      <c r="G94" s="1110"/>
      <c r="H94" s="1110"/>
      <c r="I94" s="1110"/>
      <c r="J94" s="1110"/>
    </row>
    <row r="95" spans="1:10" s="794" customFormat="1" ht="57.6" customHeight="1" x14ac:dyDescent="0.2">
      <c r="A95" s="1110" t="s">
        <v>1128</v>
      </c>
      <c r="B95" s="1110"/>
      <c r="C95" s="1110"/>
      <c r="D95" s="1110"/>
      <c r="E95" s="1110"/>
      <c r="F95" s="1110"/>
      <c r="G95" s="1110"/>
      <c r="H95" s="1110"/>
      <c r="I95" s="1110"/>
      <c r="J95" s="1110"/>
    </row>
    <row r="96" spans="1:10" s="794" customFormat="1" ht="57.6" customHeight="1" x14ac:dyDescent="0.2">
      <c r="A96" s="1110" t="s">
        <v>1129</v>
      </c>
      <c r="B96" s="1110"/>
      <c r="C96" s="1110"/>
      <c r="D96" s="1110"/>
      <c r="E96" s="1110"/>
      <c r="F96" s="1110"/>
      <c r="G96" s="1110"/>
      <c r="H96" s="1110"/>
      <c r="I96" s="1110"/>
      <c r="J96" s="1110"/>
    </row>
    <row r="97" spans="1:10" s="794" customFormat="1" ht="57.6" customHeight="1" x14ac:dyDescent="0.2">
      <c r="A97" s="1110" t="s">
        <v>1130</v>
      </c>
      <c r="B97" s="1110"/>
      <c r="C97" s="1110"/>
      <c r="D97" s="1110"/>
      <c r="E97" s="1110"/>
      <c r="F97" s="1110"/>
      <c r="G97" s="1110"/>
      <c r="H97" s="1110"/>
      <c r="I97" s="1110"/>
      <c r="J97" s="1110"/>
    </row>
    <row r="98" spans="1:10" s="794" customFormat="1" ht="57.6" customHeight="1" x14ac:dyDescent="0.2">
      <c r="A98" s="1111" t="s">
        <v>1131</v>
      </c>
      <c r="B98" s="1111"/>
      <c r="C98" s="1111"/>
      <c r="D98" s="1111"/>
      <c r="E98" s="1111"/>
      <c r="F98" s="1111"/>
      <c r="G98" s="1111"/>
      <c r="H98" s="1111"/>
      <c r="I98" s="1111"/>
      <c r="J98" s="1111"/>
    </row>
    <row r="99" spans="1:10" s="794" customFormat="1" ht="57.6" customHeight="1" x14ac:dyDescent="0.2">
      <c r="A99" s="1111" t="s">
        <v>1132</v>
      </c>
      <c r="B99" s="1111"/>
      <c r="C99" s="1111"/>
      <c r="D99" s="1111"/>
      <c r="E99" s="1111"/>
      <c r="F99" s="1111"/>
      <c r="G99" s="1111"/>
      <c r="H99" s="1111"/>
      <c r="I99" s="1111"/>
      <c r="J99" s="1111"/>
    </row>
    <row r="100" spans="1:10" s="794" customFormat="1" ht="57.6" customHeight="1" x14ac:dyDescent="0.2">
      <c r="A100" s="1111" t="s">
        <v>1133</v>
      </c>
      <c r="B100" s="1111"/>
      <c r="C100" s="1111"/>
      <c r="D100" s="1111"/>
      <c r="E100" s="1111"/>
      <c r="F100" s="1111"/>
      <c r="G100" s="1111"/>
      <c r="H100" s="1111"/>
      <c r="I100" s="1111"/>
      <c r="J100" s="1111"/>
    </row>
    <row r="101" spans="1:10" s="794" customFormat="1" ht="57.6" customHeight="1" x14ac:dyDescent="0.2">
      <c r="A101" s="1110" t="s">
        <v>1134</v>
      </c>
      <c r="B101" s="1110"/>
      <c r="C101" s="1110"/>
      <c r="D101" s="1110"/>
      <c r="E101" s="1110"/>
      <c r="F101" s="1110"/>
      <c r="G101" s="1110"/>
      <c r="H101" s="1110"/>
      <c r="I101" s="1110"/>
      <c r="J101" s="1110"/>
    </row>
    <row r="102" spans="1:10" s="794" customFormat="1" ht="57.6" customHeight="1" x14ac:dyDescent="0.2">
      <c r="A102" s="1110" t="s">
        <v>1135</v>
      </c>
      <c r="B102" s="1110"/>
      <c r="C102" s="1110"/>
      <c r="D102" s="1110"/>
      <c r="E102" s="1110"/>
      <c r="F102" s="1110"/>
      <c r="G102" s="1110"/>
      <c r="H102" s="1110"/>
      <c r="I102" s="1110"/>
      <c r="J102" s="1110"/>
    </row>
    <row r="103" spans="1:10" s="794" customFormat="1" ht="57.6" customHeight="1" x14ac:dyDescent="0.2">
      <c r="A103" s="1112" t="s">
        <v>1136</v>
      </c>
      <c r="B103" s="1112"/>
      <c r="C103" s="1112"/>
      <c r="D103" s="1112"/>
      <c r="E103" s="1112"/>
      <c r="F103" s="1112"/>
      <c r="G103" s="1112"/>
      <c r="H103" s="1112"/>
      <c r="I103" s="1112"/>
      <c r="J103" s="1112"/>
    </row>
    <row r="104" spans="1:10" s="794" customFormat="1" ht="57.6" customHeight="1" x14ac:dyDescent="0.2">
      <c r="A104" s="1112" t="s">
        <v>1137</v>
      </c>
      <c r="B104" s="1112"/>
      <c r="C104" s="1112"/>
      <c r="D104" s="1112"/>
      <c r="E104" s="1112"/>
      <c r="F104" s="1112"/>
      <c r="G104" s="1112"/>
      <c r="H104" s="1112"/>
      <c r="I104" s="1112"/>
      <c r="J104" s="1112"/>
    </row>
    <row r="105" spans="1:10" s="794" customFormat="1" ht="57.6" customHeight="1" x14ac:dyDescent="0.2">
      <c r="A105" s="1110" t="s">
        <v>1138</v>
      </c>
      <c r="B105" s="1110"/>
      <c r="C105" s="1110"/>
      <c r="D105" s="1110"/>
      <c r="E105" s="1110"/>
      <c r="F105" s="1110"/>
      <c r="G105" s="1110"/>
      <c r="H105" s="1110"/>
      <c r="I105" s="1110"/>
      <c r="J105" s="1110"/>
    </row>
    <row r="106" spans="1:10" s="794" customFormat="1" ht="57.6" customHeight="1" x14ac:dyDescent="0.2">
      <c r="A106" s="1110" t="s">
        <v>1139</v>
      </c>
      <c r="B106" s="1110"/>
      <c r="C106" s="1110"/>
      <c r="D106" s="1110"/>
      <c r="E106" s="1110"/>
      <c r="F106" s="1110"/>
      <c r="G106" s="1110"/>
      <c r="H106" s="1110"/>
      <c r="I106" s="1110"/>
      <c r="J106" s="1110"/>
    </row>
    <row r="107" spans="1:10" s="794" customFormat="1" ht="57.6" customHeight="1" x14ac:dyDescent="0.2">
      <c r="A107" s="1110" t="s">
        <v>1140</v>
      </c>
      <c r="B107" s="1110"/>
      <c r="C107" s="1110"/>
      <c r="D107" s="1110"/>
      <c r="E107" s="1110"/>
      <c r="F107" s="1110"/>
      <c r="G107" s="1110"/>
      <c r="H107" s="1110"/>
      <c r="I107" s="1110"/>
      <c r="J107" s="1110"/>
    </row>
    <row r="108" spans="1:10" s="794" customFormat="1" ht="57.6" customHeight="1" x14ac:dyDescent="0.2">
      <c r="A108" s="1110" t="s">
        <v>1141</v>
      </c>
      <c r="B108" s="1110"/>
      <c r="C108" s="1110"/>
      <c r="D108" s="1110"/>
      <c r="E108" s="1110"/>
      <c r="F108" s="1110"/>
      <c r="G108" s="1110"/>
      <c r="H108" s="1110"/>
      <c r="I108" s="1110"/>
      <c r="J108" s="1110"/>
    </row>
    <row r="109" spans="1:10" s="794" customFormat="1" ht="90" customHeight="1" x14ac:dyDescent="0.2">
      <c r="A109" s="1110" t="s">
        <v>1142</v>
      </c>
      <c r="B109" s="1110"/>
      <c r="C109" s="1110"/>
      <c r="D109" s="1110"/>
      <c r="E109" s="1110"/>
      <c r="F109" s="1110"/>
      <c r="G109" s="1110"/>
      <c r="H109" s="1110"/>
      <c r="I109" s="1110"/>
      <c r="J109" s="1110"/>
    </row>
    <row r="110" spans="1:10" s="794" customFormat="1" ht="57.6" customHeight="1" x14ac:dyDescent="0.2">
      <c r="A110" s="1110" t="s">
        <v>1143</v>
      </c>
      <c r="B110" s="1110"/>
      <c r="C110" s="1110"/>
      <c r="D110" s="1110"/>
      <c r="E110" s="1110"/>
      <c r="F110" s="1110"/>
      <c r="G110" s="1110"/>
      <c r="H110" s="1110"/>
      <c r="I110" s="1110"/>
      <c r="J110" s="1110"/>
    </row>
    <row r="111" spans="1:10" s="794" customFormat="1" ht="57.6" customHeight="1" x14ac:dyDescent="0.2">
      <c r="A111" s="1110" t="s">
        <v>1144</v>
      </c>
      <c r="B111" s="1110"/>
      <c r="C111" s="1110"/>
      <c r="D111" s="1110"/>
      <c r="E111" s="1110"/>
      <c r="F111" s="1110"/>
      <c r="G111" s="1110"/>
      <c r="H111" s="1110"/>
      <c r="I111" s="1110"/>
      <c r="J111" s="1110"/>
    </row>
    <row r="112" spans="1:10" s="794" customFormat="1" ht="57.6" customHeight="1" x14ac:dyDescent="0.2">
      <c r="A112" s="1110" t="s">
        <v>1145</v>
      </c>
      <c r="B112" s="1110"/>
      <c r="C112" s="1110"/>
      <c r="D112" s="1110"/>
      <c r="E112" s="1110"/>
      <c r="F112" s="1110"/>
      <c r="G112" s="1110"/>
      <c r="H112" s="1110"/>
      <c r="I112" s="1110"/>
      <c r="J112" s="1110"/>
    </row>
    <row r="113" spans="1:10" s="794" customFormat="1" ht="57.6" customHeight="1" x14ac:dyDescent="0.2">
      <c r="A113" s="1110" t="s">
        <v>1146</v>
      </c>
      <c r="B113" s="1110"/>
      <c r="C113" s="1110"/>
      <c r="D113" s="1110"/>
      <c r="E113" s="1110"/>
      <c r="F113" s="1110"/>
      <c r="G113" s="1110"/>
      <c r="H113" s="1110"/>
      <c r="I113" s="1110"/>
      <c r="J113" s="1110"/>
    </row>
    <row r="114" spans="1:10" s="794" customFormat="1" ht="57.6" customHeight="1" x14ac:dyDescent="0.2">
      <c r="A114" s="1110" t="s">
        <v>1147</v>
      </c>
      <c r="B114" s="1110"/>
      <c r="C114" s="1110"/>
      <c r="D114" s="1110"/>
      <c r="E114" s="1110"/>
      <c r="F114" s="1110"/>
      <c r="G114" s="1110"/>
      <c r="H114" s="1110"/>
      <c r="I114" s="1110"/>
      <c r="J114" s="1110"/>
    </row>
    <row r="115" spans="1:10" s="794" customFormat="1" ht="57.6" customHeight="1" x14ac:dyDescent="0.2">
      <c r="A115" s="1110" t="s">
        <v>1148</v>
      </c>
      <c r="B115" s="1110"/>
      <c r="C115" s="1110"/>
      <c r="D115" s="1110"/>
      <c r="E115" s="1110"/>
      <c r="F115" s="1110"/>
      <c r="G115" s="1110"/>
      <c r="H115" s="1110"/>
      <c r="I115" s="1110"/>
      <c r="J115" s="1110"/>
    </row>
    <row r="116" spans="1:10" s="794" customFormat="1" ht="57.6" customHeight="1" x14ac:dyDescent="0.2">
      <c r="A116" s="1110" t="s">
        <v>1149</v>
      </c>
      <c r="B116" s="1110"/>
      <c r="C116" s="1110"/>
      <c r="D116" s="1110"/>
      <c r="E116" s="1110"/>
      <c r="F116" s="1110"/>
      <c r="G116" s="1110"/>
      <c r="H116" s="1110"/>
      <c r="I116" s="1110"/>
      <c r="J116" s="1110"/>
    </row>
    <row r="117" spans="1:10" s="794" customFormat="1" ht="57.6" customHeight="1" x14ac:dyDescent="0.2">
      <c r="A117" s="1110" t="s">
        <v>1150</v>
      </c>
      <c r="B117" s="1110"/>
      <c r="C117" s="1110"/>
      <c r="D117" s="1110"/>
      <c r="E117" s="1110"/>
      <c r="F117" s="1110"/>
      <c r="G117" s="1110"/>
      <c r="H117" s="1110"/>
      <c r="I117" s="1110"/>
      <c r="J117" s="1110"/>
    </row>
    <row r="118" spans="1:10" s="794" customFormat="1" ht="57.6" customHeight="1" x14ac:dyDescent="0.2">
      <c r="A118" s="1110" t="s">
        <v>1151</v>
      </c>
      <c r="B118" s="1110"/>
      <c r="C118" s="1110"/>
      <c r="D118" s="1110"/>
      <c r="E118" s="1110"/>
      <c r="F118" s="1110"/>
      <c r="G118" s="1110"/>
      <c r="H118" s="1110"/>
      <c r="I118" s="1110"/>
      <c r="J118" s="1110"/>
    </row>
    <row r="119" spans="1:10" s="794" customFormat="1" ht="77.099999999999994" customHeight="1" x14ac:dyDescent="0.2">
      <c r="A119" s="1110" t="s">
        <v>1152</v>
      </c>
      <c r="B119" s="1110"/>
      <c r="C119" s="1110"/>
      <c r="D119" s="1110"/>
      <c r="E119" s="1110"/>
      <c r="F119" s="1110"/>
      <c r="G119" s="1110"/>
      <c r="H119" s="1110"/>
      <c r="I119" s="1110"/>
      <c r="J119" s="1110"/>
    </row>
    <row r="120" spans="1:10" s="794" customFormat="1" ht="57.6" customHeight="1" x14ac:dyDescent="0.2">
      <c r="A120" s="1110" t="s">
        <v>1153</v>
      </c>
      <c r="B120" s="1110"/>
      <c r="C120" s="1110"/>
      <c r="D120" s="1110"/>
      <c r="E120" s="1110"/>
      <c r="F120" s="1110"/>
      <c r="G120" s="1110"/>
      <c r="H120" s="1110"/>
      <c r="I120" s="1110"/>
      <c r="J120" s="1110"/>
    </row>
    <row r="121" spans="1:10" s="794" customFormat="1" ht="57.6" customHeight="1" x14ac:dyDescent="0.2">
      <c r="A121" s="1110" t="s">
        <v>1154</v>
      </c>
      <c r="B121" s="1110"/>
      <c r="C121" s="1110"/>
      <c r="D121" s="1110"/>
      <c r="E121" s="1110"/>
      <c r="F121" s="1110"/>
      <c r="G121" s="1110"/>
      <c r="H121" s="1110"/>
      <c r="I121" s="1110"/>
      <c r="J121" s="1110"/>
    </row>
    <row r="122" spans="1:10" s="794" customFormat="1" ht="57.6" customHeight="1" x14ac:dyDescent="0.2">
      <c r="A122" s="1110" t="s">
        <v>1155</v>
      </c>
      <c r="B122" s="1110"/>
      <c r="C122" s="1110"/>
      <c r="D122" s="1110"/>
      <c r="E122" s="1110"/>
      <c r="F122" s="1110"/>
      <c r="G122" s="1110"/>
      <c r="H122" s="1110"/>
      <c r="I122" s="1110"/>
      <c r="J122" s="1110"/>
    </row>
    <row r="123" spans="1:10" s="794" customFormat="1" ht="57.6" customHeight="1" x14ac:dyDescent="0.2">
      <c r="A123" s="1110" t="s">
        <v>1156</v>
      </c>
      <c r="B123" s="1110"/>
      <c r="C123" s="1110"/>
      <c r="D123" s="1110"/>
      <c r="E123" s="1110"/>
      <c r="F123" s="1110"/>
      <c r="G123" s="1110"/>
      <c r="H123" s="1110"/>
      <c r="I123" s="1110"/>
      <c r="J123" s="1110"/>
    </row>
    <row r="124" spans="1:10" s="794" customFormat="1" ht="57.6" customHeight="1" x14ac:dyDescent="0.2">
      <c r="A124" s="1110" t="s">
        <v>1157</v>
      </c>
      <c r="B124" s="1110"/>
      <c r="C124" s="1110"/>
      <c r="D124" s="1110"/>
      <c r="E124" s="1110"/>
      <c r="F124" s="1110"/>
      <c r="G124" s="1110"/>
      <c r="H124" s="1110"/>
      <c r="I124" s="1110"/>
      <c r="J124" s="1110"/>
    </row>
    <row r="125" spans="1:10" s="794" customFormat="1" ht="57.6" customHeight="1" x14ac:dyDescent="0.2">
      <c r="A125" s="1110" t="s">
        <v>1158</v>
      </c>
      <c r="B125" s="1110"/>
      <c r="C125" s="1110"/>
      <c r="D125" s="1110"/>
      <c r="E125" s="1110"/>
      <c r="F125" s="1110"/>
      <c r="G125" s="1110"/>
      <c r="H125" s="1110"/>
      <c r="I125" s="1110"/>
      <c r="J125" s="1110"/>
    </row>
    <row r="126" spans="1:10" s="794" customFormat="1" ht="57.6" customHeight="1" x14ac:dyDescent="0.2">
      <c r="A126" s="1110" t="s">
        <v>1159</v>
      </c>
      <c r="B126" s="1110"/>
      <c r="C126" s="1110"/>
      <c r="D126" s="1110"/>
      <c r="E126" s="1110"/>
      <c r="F126" s="1110"/>
      <c r="G126" s="1110"/>
      <c r="H126" s="1110"/>
      <c r="I126" s="1110"/>
      <c r="J126" s="1110"/>
    </row>
    <row r="127" spans="1:10" s="794" customFormat="1" ht="57.6" customHeight="1" x14ac:dyDescent="0.2">
      <c r="A127" s="1110" t="s">
        <v>1160</v>
      </c>
      <c r="B127" s="1110"/>
      <c r="C127" s="1110"/>
      <c r="D127" s="1110"/>
      <c r="E127" s="1110"/>
      <c r="F127" s="1110"/>
      <c r="G127" s="1110"/>
      <c r="H127" s="1110"/>
      <c r="I127" s="1110"/>
      <c r="J127" s="1110"/>
    </row>
    <row r="128" spans="1:10" s="794" customFormat="1" ht="57.6" customHeight="1" x14ac:dyDescent="0.2">
      <c r="A128" s="1110" t="s">
        <v>1161</v>
      </c>
      <c r="B128" s="1110"/>
      <c r="C128" s="1110"/>
      <c r="D128" s="1110"/>
      <c r="E128" s="1110"/>
      <c r="F128" s="1110"/>
      <c r="G128" s="1110"/>
      <c r="H128" s="1110"/>
      <c r="I128" s="1110"/>
      <c r="J128" s="1110"/>
    </row>
    <row r="129" spans="1:10" s="794" customFormat="1" ht="57.6" customHeight="1" x14ac:dyDescent="0.2">
      <c r="A129" s="1110" t="s">
        <v>1162</v>
      </c>
      <c r="B129" s="1110"/>
      <c r="C129" s="1110"/>
      <c r="D129" s="1110"/>
      <c r="E129" s="1110"/>
      <c r="F129" s="1110"/>
      <c r="G129" s="1110"/>
      <c r="H129" s="1110"/>
      <c r="I129" s="1110"/>
      <c r="J129" s="1110"/>
    </row>
    <row r="130" spans="1:10" s="794" customFormat="1" ht="57.6" customHeight="1" x14ac:dyDescent="0.2">
      <c r="A130" s="1110" t="s">
        <v>1163</v>
      </c>
      <c r="B130" s="1110"/>
      <c r="C130" s="1110"/>
      <c r="D130" s="1110"/>
      <c r="E130" s="1110"/>
      <c r="F130" s="1110"/>
      <c r="G130" s="1110"/>
      <c r="H130" s="1110"/>
      <c r="I130" s="1110"/>
      <c r="J130" s="1110"/>
    </row>
    <row r="131" spans="1:10" s="794" customFormat="1" ht="57.6" customHeight="1" x14ac:dyDescent="0.2">
      <c r="A131" s="1110" t="s">
        <v>1164</v>
      </c>
      <c r="B131" s="1110"/>
      <c r="C131" s="1110"/>
      <c r="D131" s="1110"/>
      <c r="E131" s="1110"/>
      <c r="F131" s="1110"/>
      <c r="G131" s="1110"/>
      <c r="H131" s="1110"/>
      <c r="I131" s="1110"/>
      <c r="J131" s="1110"/>
    </row>
    <row r="132" spans="1:10" s="794" customFormat="1" ht="57.6" customHeight="1" x14ac:dyDescent="0.2">
      <c r="A132" s="1110" t="s">
        <v>1165</v>
      </c>
      <c r="B132" s="1110"/>
      <c r="C132" s="1110"/>
      <c r="D132" s="1110"/>
      <c r="E132" s="1110"/>
      <c r="F132" s="1110"/>
      <c r="G132" s="1110"/>
      <c r="H132" s="1110"/>
      <c r="I132" s="1110"/>
      <c r="J132" s="1110"/>
    </row>
    <row r="133" spans="1:10" s="794" customFormat="1" ht="57.6" customHeight="1" x14ac:dyDescent="0.2">
      <c r="A133" s="1110" t="s">
        <v>1166</v>
      </c>
      <c r="B133" s="1110"/>
      <c r="C133" s="1110"/>
      <c r="D133" s="1110"/>
      <c r="E133" s="1110"/>
      <c r="F133" s="1110"/>
      <c r="G133" s="1110"/>
      <c r="H133" s="1110"/>
      <c r="I133" s="1110"/>
      <c r="J133" s="1110"/>
    </row>
    <row r="134" spans="1:10" s="794" customFormat="1" ht="57.6" customHeight="1" x14ac:dyDescent="0.2">
      <c r="A134" s="1110" t="s">
        <v>1167</v>
      </c>
      <c r="B134" s="1110"/>
      <c r="C134" s="1110"/>
      <c r="D134" s="1110"/>
      <c r="E134" s="1110"/>
      <c r="F134" s="1110"/>
      <c r="G134" s="1110"/>
      <c r="H134" s="1110"/>
      <c r="I134" s="1110"/>
      <c r="J134" s="1110"/>
    </row>
    <row r="135" spans="1:10" s="794" customFormat="1" ht="57.6" customHeight="1" x14ac:dyDescent="0.2">
      <c r="A135" s="1112" t="s">
        <v>1168</v>
      </c>
      <c r="B135" s="1112"/>
      <c r="C135" s="1112"/>
      <c r="D135" s="1112"/>
      <c r="E135" s="1112"/>
      <c r="F135" s="1112"/>
      <c r="G135" s="1112"/>
      <c r="H135" s="1112"/>
      <c r="I135" s="1112"/>
      <c r="J135" s="1112"/>
    </row>
    <row r="136" spans="1:10" s="794" customFormat="1" ht="57.6" customHeight="1" x14ac:dyDescent="0.2">
      <c r="A136" s="1112" t="s">
        <v>1169</v>
      </c>
      <c r="B136" s="1112"/>
      <c r="C136" s="1112"/>
      <c r="D136" s="1112"/>
      <c r="E136" s="1112"/>
      <c r="F136" s="1112"/>
      <c r="G136" s="1112"/>
      <c r="H136" s="1112"/>
      <c r="I136" s="1112"/>
      <c r="J136" s="1112"/>
    </row>
    <row r="137" spans="1:10" s="794" customFormat="1" ht="57.6" customHeight="1" x14ac:dyDescent="0.2">
      <c r="A137" s="1112" t="s">
        <v>1170</v>
      </c>
      <c r="B137" s="1112"/>
      <c r="C137" s="1112"/>
      <c r="D137" s="1112"/>
      <c r="E137" s="1112"/>
      <c r="F137" s="1112"/>
      <c r="G137" s="1112"/>
      <c r="H137" s="1112"/>
      <c r="I137" s="1112"/>
      <c r="J137" s="1112"/>
    </row>
    <row r="138" spans="1:10" s="794" customFormat="1" ht="57.6" customHeight="1" x14ac:dyDescent="0.2">
      <c r="A138" s="1112" t="s">
        <v>1171</v>
      </c>
      <c r="B138" s="1112"/>
      <c r="C138" s="1112"/>
      <c r="D138" s="1112"/>
      <c r="E138" s="1112"/>
      <c r="F138" s="1112"/>
      <c r="G138" s="1112"/>
      <c r="H138" s="1112"/>
      <c r="I138" s="1112"/>
      <c r="J138" s="1112"/>
    </row>
    <row r="139" spans="1:10" s="794" customFormat="1" ht="36" customHeight="1" x14ac:dyDescent="0.2">
      <c r="A139" s="795"/>
      <c r="B139" s="795"/>
      <c r="C139" s="795"/>
      <c r="D139" s="795"/>
      <c r="E139" s="795"/>
      <c r="F139" s="795"/>
      <c r="G139" s="795"/>
      <c r="H139" s="795"/>
      <c r="I139" s="795"/>
      <c r="J139" s="795"/>
    </row>
    <row r="140" spans="1:10" s="794" customFormat="1" ht="36" customHeight="1" x14ac:dyDescent="0.2">
      <c r="A140" s="793"/>
      <c r="B140" s="793"/>
      <c r="C140" s="793"/>
      <c r="D140" s="793"/>
      <c r="E140" s="793"/>
      <c r="F140" s="793"/>
      <c r="G140" s="793"/>
      <c r="H140" s="793"/>
      <c r="I140" s="793"/>
      <c r="J140" s="793"/>
    </row>
    <row r="141" spans="1:10" s="794" customFormat="1" ht="36" customHeight="1" x14ac:dyDescent="0.2"/>
    <row r="142" spans="1:10" s="796" customFormat="1" ht="36" customHeight="1" x14ac:dyDescent="0.2">
      <c r="A142" s="1113" t="s">
        <v>1172</v>
      </c>
      <c r="B142" s="1113"/>
      <c r="C142" s="1113"/>
      <c r="D142" s="1113"/>
      <c r="E142" s="1113"/>
      <c r="F142" s="1113"/>
      <c r="G142" s="1113"/>
      <c r="H142" s="1113"/>
      <c r="I142" s="1113"/>
      <c r="J142" s="1113"/>
    </row>
    <row r="143" spans="1:10" s="794" customFormat="1" ht="36" customHeight="1" x14ac:dyDescent="0.2">
      <c r="A143" s="1114"/>
      <c r="B143" s="1114"/>
      <c r="C143" s="1114"/>
      <c r="D143" s="1114"/>
      <c r="E143" s="1114"/>
      <c r="F143" s="1114"/>
      <c r="G143" s="1114"/>
      <c r="H143" s="1114"/>
      <c r="I143" s="1114"/>
      <c r="J143" s="1114"/>
    </row>
    <row r="144" spans="1:10" s="794" customFormat="1" ht="66.95" customHeight="1" x14ac:dyDescent="0.2">
      <c r="A144" s="1110" t="s">
        <v>1173</v>
      </c>
      <c r="B144" s="1110"/>
      <c r="C144" s="1110"/>
      <c r="D144" s="1110"/>
      <c r="E144" s="1110"/>
      <c r="F144" s="1110"/>
      <c r="G144" s="1110"/>
      <c r="H144" s="1110"/>
      <c r="I144" s="1110"/>
      <c r="J144" s="1110"/>
    </row>
    <row r="145" spans="1:10" s="794" customFormat="1" ht="47.1" customHeight="1" x14ac:dyDescent="0.2">
      <c r="A145" s="1110" t="s">
        <v>1174</v>
      </c>
      <c r="B145" s="1110"/>
      <c r="C145" s="1110"/>
      <c r="D145" s="1110"/>
      <c r="E145" s="1110"/>
      <c r="F145" s="1110"/>
      <c r="G145" s="1110"/>
      <c r="H145" s="1110"/>
      <c r="I145" s="1110"/>
      <c r="J145" s="1110"/>
    </row>
    <row r="146" spans="1:10" s="794" customFormat="1" ht="60" customHeight="1" x14ac:dyDescent="0.2">
      <c r="A146" s="1110" t="s">
        <v>1175</v>
      </c>
      <c r="B146" s="1110"/>
      <c r="C146" s="1110"/>
      <c r="D146" s="1110"/>
      <c r="E146" s="1110"/>
      <c r="F146" s="1110"/>
      <c r="G146" s="1110"/>
      <c r="H146" s="1110"/>
      <c r="I146" s="1110"/>
      <c r="J146" s="1110"/>
    </row>
    <row r="147" spans="1:10" s="794" customFormat="1" ht="36" customHeight="1" x14ac:dyDescent="0.2">
      <c r="A147" s="1110" t="s">
        <v>1176</v>
      </c>
      <c r="B147" s="1110"/>
      <c r="C147" s="1110"/>
      <c r="D147" s="1110"/>
      <c r="E147" s="1110"/>
      <c r="F147" s="1110"/>
      <c r="G147" s="1110"/>
      <c r="H147" s="1110"/>
      <c r="I147" s="1110"/>
      <c r="J147" s="1110"/>
    </row>
    <row r="148" spans="1:10" s="794" customFormat="1" ht="36" customHeight="1" x14ac:dyDescent="0.2">
      <c r="A148" s="1110" t="s">
        <v>1177</v>
      </c>
      <c r="B148" s="1110"/>
      <c r="C148" s="1110"/>
      <c r="D148" s="1110"/>
      <c r="E148" s="1110"/>
      <c r="F148" s="1110"/>
      <c r="G148" s="1110"/>
      <c r="H148" s="1110"/>
      <c r="I148" s="1110"/>
      <c r="J148" s="1110"/>
    </row>
    <row r="149" spans="1:10" s="794" customFormat="1" ht="60" customHeight="1" x14ac:dyDescent="0.2">
      <c r="A149" s="1110" t="s">
        <v>1178</v>
      </c>
      <c r="B149" s="1110"/>
      <c r="C149" s="1110"/>
      <c r="D149" s="1110"/>
      <c r="E149" s="1110"/>
      <c r="F149" s="1110"/>
      <c r="G149" s="1110"/>
      <c r="H149" s="1110"/>
      <c r="I149" s="1110"/>
      <c r="J149" s="1110"/>
    </row>
    <row r="150" spans="1:10" s="794" customFormat="1" ht="36" customHeight="1" x14ac:dyDescent="0.2">
      <c r="A150" s="1110" t="s">
        <v>1179</v>
      </c>
      <c r="B150" s="1110"/>
      <c r="C150" s="1110"/>
      <c r="D150" s="1110"/>
      <c r="E150" s="1110"/>
      <c r="F150" s="1110"/>
      <c r="G150" s="1110"/>
      <c r="H150" s="1110"/>
      <c r="I150" s="1110"/>
      <c r="J150" s="1110"/>
    </row>
    <row r="151" spans="1:10" s="794" customFormat="1" ht="36" customHeight="1" x14ac:dyDescent="0.2">
      <c r="A151" s="1110" t="s">
        <v>1180</v>
      </c>
      <c r="B151" s="1110"/>
      <c r="C151" s="1110"/>
      <c r="D151" s="1110"/>
      <c r="E151" s="1110"/>
      <c r="F151" s="1110"/>
      <c r="G151" s="1110"/>
      <c r="H151" s="1110"/>
      <c r="I151" s="1110"/>
      <c r="J151" s="1110"/>
    </row>
    <row r="152" spans="1:10" s="794" customFormat="1" ht="62.1" customHeight="1" x14ac:dyDescent="0.2">
      <c r="A152" s="1110" t="s">
        <v>1181</v>
      </c>
      <c r="B152" s="1110"/>
      <c r="C152" s="1110"/>
      <c r="D152" s="1110"/>
      <c r="E152" s="1110"/>
      <c r="F152" s="1110"/>
      <c r="G152" s="1110"/>
      <c r="H152" s="1110"/>
      <c r="I152" s="1110"/>
      <c r="J152" s="1110"/>
    </row>
    <row r="153" spans="1:10" s="794" customFormat="1" ht="18.95" customHeight="1" x14ac:dyDescent="0.2">
      <c r="A153" s="1111" t="s">
        <v>362</v>
      </c>
      <c r="B153" s="1111"/>
      <c r="C153" s="1111"/>
      <c r="D153" s="1111"/>
      <c r="E153" s="1111"/>
      <c r="F153" s="1111"/>
      <c r="G153" s="1111"/>
      <c r="H153" s="1111"/>
      <c r="I153" s="1111"/>
      <c r="J153" s="1111"/>
    </row>
    <row r="154" spans="1:10" s="794" customFormat="1" ht="15.75" x14ac:dyDescent="0.2">
      <c r="A154" s="1109" t="s">
        <v>1182</v>
      </c>
      <c r="B154" s="1109"/>
      <c r="C154" s="1109"/>
      <c r="D154" s="1109"/>
      <c r="E154" s="1109"/>
      <c r="F154" s="1109"/>
      <c r="G154" s="1109"/>
      <c r="H154" s="1109"/>
      <c r="I154" s="1109"/>
      <c r="J154" s="1109"/>
    </row>
    <row r="155" spans="1:10" s="794" customFormat="1" ht="15.75" x14ac:dyDescent="0.2">
      <c r="A155" s="1109" t="s">
        <v>1183</v>
      </c>
      <c r="B155" s="1109"/>
      <c r="C155" s="1109"/>
      <c r="D155" s="1109"/>
      <c r="E155" s="1109"/>
      <c r="F155" s="1109"/>
      <c r="G155" s="1109"/>
      <c r="H155" s="1109"/>
      <c r="I155" s="1109"/>
      <c r="J155" s="1109"/>
    </row>
    <row r="156" spans="1:10" s="794" customFormat="1" ht="15.75" x14ac:dyDescent="0.2">
      <c r="A156" s="1109" t="s">
        <v>1184</v>
      </c>
      <c r="B156" s="1109"/>
      <c r="C156" s="1109"/>
      <c r="D156" s="1109"/>
      <c r="E156" s="1109"/>
      <c r="F156" s="1109"/>
      <c r="G156" s="1109"/>
      <c r="H156" s="1109"/>
      <c r="I156" s="1109"/>
      <c r="J156" s="1109"/>
    </row>
    <row r="157" spans="1:10" s="794" customFormat="1" ht="15.75" x14ac:dyDescent="0.2">
      <c r="A157" s="1109" t="s">
        <v>1185</v>
      </c>
      <c r="B157" s="1109"/>
      <c r="C157" s="1109"/>
      <c r="D157" s="1109"/>
      <c r="E157" s="1109"/>
      <c r="F157" s="1109"/>
      <c r="G157" s="1109"/>
      <c r="H157" s="1109"/>
      <c r="I157" s="1109"/>
      <c r="J157" s="1109"/>
    </row>
    <row r="158" spans="1:10" s="794" customFormat="1" ht="15.75" x14ac:dyDescent="0.2">
      <c r="A158" s="1109" t="s">
        <v>1186</v>
      </c>
      <c r="B158" s="1109"/>
      <c r="C158" s="1109"/>
      <c r="D158" s="1109"/>
      <c r="E158" s="1109"/>
      <c r="F158" s="1109"/>
      <c r="G158" s="1109"/>
      <c r="H158" s="1109"/>
      <c r="I158" s="1109"/>
      <c r="J158" s="1109"/>
    </row>
    <row r="159" spans="1:10" s="794" customFormat="1" ht="15.75" x14ac:dyDescent="0.2">
      <c r="A159" s="1109" t="s">
        <v>1187</v>
      </c>
      <c r="B159" s="1109"/>
      <c r="C159" s="1109"/>
      <c r="D159" s="1109"/>
      <c r="E159" s="1109"/>
      <c r="F159" s="1109"/>
      <c r="G159" s="1109"/>
      <c r="H159" s="1109"/>
      <c r="I159" s="1109"/>
      <c r="J159" s="1109"/>
    </row>
    <row r="160" spans="1:10" s="794" customFormat="1" ht="15.75" x14ac:dyDescent="0.2">
      <c r="A160" s="1109" t="s">
        <v>1188</v>
      </c>
      <c r="B160" s="1109"/>
      <c r="C160" s="1109"/>
      <c r="D160" s="1109"/>
      <c r="E160" s="1109"/>
      <c r="F160" s="1109"/>
      <c r="G160" s="1109"/>
      <c r="H160" s="1109"/>
      <c r="I160" s="1109"/>
      <c r="J160" s="1109"/>
    </row>
    <row r="161" spans="1:10" s="794" customFormat="1" ht="15.75" x14ac:dyDescent="0.2">
      <c r="A161" s="1109" t="s">
        <v>1189</v>
      </c>
      <c r="B161" s="1109"/>
      <c r="C161" s="1109"/>
      <c r="D161" s="1109"/>
      <c r="E161" s="1109"/>
      <c r="F161" s="1109"/>
      <c r="G161" s="1109"/>
      <c r="H161" s="1109"/>
      <c r="I161" s="1109"/>
      <c r="J161" s="1109"/>
    </row>
    <row r="162" spans="1:10" s="794" customFormat="1" ht="15.75" x14ac:dyDescent="0.2">
      <c r="A162" s="1109" t="s">
        <v>1190</v>
      </c>
      <c r="B162" s="1109"/>
      <c r="C162" s="1109"/>
      <c r="D162" s="1109"/>
      <c r="E162" s="1109"/>
      <c r="F162" s="1109"/>
      <c r="G162" s="1109"/>
      <c r="H162" s="1109"/>
      <c r="I162" s="1109"/>
      <c r="J162" s="1109"/>
    </row>
    <row r="163" spans="1:10" s="794" customFormat="1" ht="36" customHeight="1" x14ac:dyDescent="0.2">
      <c r="A163" s="793"/>
    </row>
    <row r="164" spans="1:10" s="794" customFormat="1" ht="42.95" customHeight="1" x14ac:dyDescent="0.2">
      <c r="A164" s="1110" t="s">
        <v>1191</v>
      </c>
      <c r="B164" s="1110"/>
      <c r="C164" s="1110"/>
      <c r="D164" s="1110"/>
      <c r="E164" s="1110"/>
      <c r="F164" s="1110"/>
      <c r="G164" s="1110"/>
      <c r="H164" s="1110"/>
      <c r="I164" s="1110"/>
      <c r="J164" s="1110"/>
    </row>
    <row r="165" spans="1:10" s="794" customFormat="1" ht="41.1" customHeight="1" x14ac:dyDescent="0.2">
      <c r="A165" s="1110" t="s">
        <v>1192</v>
      </c>
      <c r="B165" s="1110"/>
      <c r="C165" s="1110"/>
      <c r="D165" s="1110"/>
      <c r="E165" s="1110"/>
      <c r="F165" s="1110"/>
      <c r="G165" s="1110"/>
      <c r="H165" s="1110"/>
      <c r="I165" s="1110"/>
      <c r="J165" s="1110"/>
    </row>
    <row r="166" spans="1:10" s="794" customFormat="1" ht="36" customHeight="1" x14ac:dyDescent="0.2">
      <c r="A166" s="793"/>
    </row>
    <row r="167" spans="1:10" s="794" customFormat="1" ht="36" customHeight="1" x14ac:dyDescent="0.2"/>
    <row r="168" spans="1:10" s="794" customFormat="1" ht="36" customHeight="1" x14ac:dyDescent="0.2"/>
  </sheetData>
  <sheetProtection sheet="1" formatColumns="0" formatRows="0"/>
  <mergeCells count="159">
    <mergeCell ref="A1:J1"/>
    <mergeCell ref="A2:J2"/>
    <mergeCell ref="A3:J3"/>
    <mergeCell ref="A4:J4"/>
    <mergeCell ref="A5:J5"/>
    <mergeCell ref="A7:J7"/>
    <mergeCell ref="A15:J15"/>
    <mergeCell ref="A16:J16"/>
    <mergeCell ref="A17:J17"/>
    <mergeCell ref="A18:J18"/>
    <mergeCell ref="A19:J19"/>
    <mergeCell ref="A20:J20"/>
    <mergeCell ref="A8:J8"/>
    <mergeCell ref="A10:J10"/>
    <mergeCell ref="A11:J11"/>
    <mergeCell ref="A12:J12"/>
    <mergeCell ref="A13:J13"/>
    <mergeCell ref="A14:J14"/>
    <mergeCell ref="A27:J27"/>
    <mergeCell ref="A28:J28"/>
    <mergeCell ref="A29:J29"/>
    <mergeCell ref="A30:J30"/>
    <mergeCell ref="A31:J31"/>
    <mergeCell ref="A32:J32"/>
    <mergeCell ref="A21:J21"/>
    <mergeCell ref="A22:J22"/>
    <mergeCell ref="A23:J23"/>
    <mergeCell ref="A24:J24"/>
    <mergeCell ref="A25:J25"/>
    <mergeCell ref="A26:J26"/>
    <mergeCell ref="A39:J39"/>
    <mergeCell ref="A40:J40"/>
    <mergeCell ref="A41:J41"/>
    <mergeCell ref="A42:J42"/>
    <mergeCell ref="A43:J43"/>
    <mergeCell ref="A44:J44"/>
    <mergeCell ref="A33:J33"/>
    <mergeCell ref="A34:J34"/>
    <mergeCell ref="A35:J35"/>
    <mergeCell ref="A36:J36"/>
    <mergeCell ref="A37:J37"/>
    <mergeCell ref="A38:J38"/>
    <mergeCell ref="A51:J51"/>
    <mergeCell ref="A52:J52"/>
    <mergeCell ref="A53:J53"/>
    <mergeCell ref="A54:J54"/>
    <mergeCell ref="A55:J55"/>
    <mergeCell ref="A56:J56"/>
    <mergeCell ref="A45:J45"/>
    <mergeCell ref="A46:J46"/>
    <mergeCell ref="A47:J47"/>
    <mergeCell ref="A48:J48"/>
    <mergeCell ref="A49:J49"/>
    <mergeCell ref="A50:J50"/>
    <mergeCell ref="A63:J63"/>
    <mergeCell ref="A64:J64"/>
    <mergeCell ref="A65:J65"/>
    <mergeCell ref="A66:J66"/>
    <mergeCell ref="A67:J67"/>
    <mergeCell ref="A68:J68"/>
    <mergeCell ref="A57:J57"/>
    <mergeCell ref="A58:J58"/>
    <mergeCell ref="A59:J59"/>
    <mergeCell ref="A60:J60"/>
    <mergeCell ref="A61:J61"/>
    <mergeCell ref="A62:J62"/>
    <mergeCell ref="A75:J75"/>
    <mergeCell ref="A76:J76"/>
    <mergeCell ref="A77:J77"/>
    <mergeCell ref="A78:J78"/>
    <mergeCell ref="A79:J79"/>
    <mergeCell ref="A80:J80"/>
    <mergeCell ref="A69:J69"/>
    <mergeCell ref="A70:J70"/>
    <mergeCell ref="A71:J71"/>
    <mergeCell ref="A72:J72"/>
    <mergeCell ref="A73:J73"/>
    <mergeCell ref="A74:J74"/>
    <mergeCell ref="A87:J87"/>
    <mergeCell ref="A88:J88"/>
    <mergeCell ref="A89:J89"/>
    <mergeCell ref="A90:J90"/>
    <mergeCell ref="A91:J91"/>
    <mergeCell ref="A92:J92"/>
    <mergeCell ref="A81:J81"/>
    <mergeCell ref="A82:J82"/>
    <mergeCell ref="A83:J83"/>
    <mergeCell ref="A84:J84"/>
    <mergeCell ref="A85:J85"/>
    <mergeCell ref="A86:J86"/>
    <mergeCell ref="A99:J99"/>
    <mergeCell ref="A100:J100"/>
    <mergeCell ref="A101:J101"/>
    <mergeCell ref="A102:J102"/>
    <mergeCell ref="A103:J103"/>
    <mergeCell ref="A104:J104"/>
    <mergeCell ref="A93:J93"/>
    <mergeCell ref="A94:J94"/>
    <mergeCell ref="A95:J95"/>
    <mergeCell ref="A96:J96"/>
    <mergeCell ref="A97:J97"/>
    <mergeCell ref="A98:J98"/>
    <mergeCell ref="A111:J111"/>
    <mergeCell ref="A112:J112"/>
    <mergeCell ref="A113:J113"/>
    <mergeCell ref="A114:J114"/>
    <mergeCell ref="A115:J115"/>
    <mergeCell ref="A116:J116"/>
    <mergeCell ref="A105:J105"/>
    <mergeCell ref="A106:J106"/>
    <mergeCell ref="A107:J107"/>
    <mergeCell ref="A108:J108"/>
    <mergeCell ref="A109:J109"/>
    <mergeCell ref="A110:J110"/>
    <mergeCell ref="A123:J123"/>
    <mergeCell ref="A124:J124"/>
    <mergeCell ref="A125:J125"/>
    <mergeCell ref="A126:J126"/>
    <mergeCell ref="A127:J127"/>
    <mergeCell ref="A128:J128"/>
    <mergeCell ref="A117:J117"/>
    <mergeCell ref="A118:J118"/>
    <mergeCell ref="A119:J119"/>
    <mergeCell ref="A120:J120"/>
    <mergeCell ref="A121:J121"/>
    <mergeCell ref="A122:J122"/>
    <mergeCell ref="A135:J135"/>
    <mergeCell ref="A136:J136"/>
    <mergeCell ref="A137:J137"/>
    <mergeCell ref="A138:J138"/>
    <mergeCell ref="A142:J142"/>
    <mergeCell ref="A143:J143"/>
    <mergeCell ref="A129:J129"/>
    <mergeCell ref="A130:J130"/>
    <mergeCell ref="A131:J131"/>
    <mergeCell ref="A132:J132"/>
    <mergeCell ref="A133:J133"/>
    <mergeCell ref="A134:J134"/>
    <mergeCell ref="A150:J150"/>
    <mergeCell ref="A151:J151"/>
    <mergeCell ref="A152:J152"/>
    <mergeCell ref="A153:J153"/>
    <mergeCell ref="A154:J154"/>
    <mergeCell ref="A155:J155"/>
    <mergeCell ref="A144:J144"/>
    <mergeCell ref="A145:J145"/>
    <mergeCell ref="A146:J146"/>
    <mergeCell ref="A147:J147"/>
    <mergeCell ref="A148:J148"/>
    <mergeCell ref="A149:J149"/>
    <mergeCell ref="A162:J162"/>
    <mergeCell ref="A164:J164"/>
    <mergeCell ref="A165:J165"/>
    <mergeCell ref="A156:J156"/>
    <mergeCell ref="A157:J157"/>
    <mergeCell ref="A158:J158"/>
    <mergeCell ref="A159:J159"/>
    <mergeCell ref="A160:J160"/>
    <mergeCell ref="A161:J161"/>
  </mergeCells>
  <hyperlinks>
    <hyperlink ref="A8" r:id="rId1" xr:uid="{52FF5767-0BE5-47FE-A749-994471569C11}"/>
  </hyperlinks>
  <pageMargins left="0.7" right="0.7" top="0.75" bottom="0.75" header="0.3" footer="0.3"/>
  <pageSetup orientation="landscape" r:id="rId2"/>
  <headerFooter>
    <oddHeader xml:space="preserve">&amp;L  &amp;C&amp;"System Font,Regular"&amp;10&amp;K000000  &amp;R  </oddHeader>
    <oddFooter xml:space="preserve">&amp;C    </oddFooter>
  </headerFooter>
  <rowBreaks count="1" manualBreakCount="1">
    <brk id="140"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L295"/>
  <sheetViews>
    <sheetView showRuler="0" zoomScaleNormal="100" workbookViewId="0">
      <selection activeCell="F84" sqref="F84"/>
    </sheetView>
  </sheetViews>
  <sheetFormatPr defaultColWidth="9.140625" defaultRowHeight="12.75" customHeight="1" zeroHeight="1" x14ac:dyDescent="0.2"/>
  <cols>
    <col min="1" max="1" width="4.42578125" style="297" customWidth="1"/>
    <col min="2" max="2" width="27" style="311" customWidth="1"/>
    <col min="3" max="6" width="14.7109375" style="311" customWidth="1"/>
    <col min="7" max="7" width="12.85546875" style="311" customWidth="1"/>
    <col min="8" max="8" width="8.85546875" style="311" customWidth="1"/>
    <col min="9" max="9" width="10.28515625" style="311" customWidth="1"/>
    <col min="10" max="10" width="10.140625" style="311" customWidth="1"/>
    <col min="11" max="16384" width="9.140625" style="311"/>
  </cols>
  <sheetData>
    <row r="1" spans="1:12" ht="34.5" thickBot="1" x14ac:dyDescent="0.25">
      <c r="A1" s="837" t="s">
        <v>838</v>
      </c>
      <c r="B1" s="880"/>
      <c r="C1" s="880"/>
      <c r="D1" s="880"/>
      <c r="E1" s="880"/>
      <c r="F1" s="880"/>
      <c r="G1" s="343" t="s">
        <v>819</v>
      </c>
      <c r="H1" s="344" t="s">
        <v>820</v>
      </c>
      <c r="I1" s="346" t="s">
        <v>822</v>
      </c>
      <c r="J1" s="347" t="s">
        <v>804</v>
      </c>
      <c r="K1" s="348" t="s">
        <v>805</v>
      </c>
      <c r="L1" s="345" t="s">
        <v>821</v>
      </c>
    </row>
    <row r="2" spans="1:12" x14ac:dyDescent="0.2"/>
    <row r="3" spans="1:12" ht="15.75" x14ac:dyDescent="0.25">
      <c r="B3" s="22" t="s">
        <v>329</v>
      </c>
    </row>
    <row r="4" spans="1:12" ht="206.25" customHeight="1" x14ac:dyDescent="0.2">
      <c r="A4" s="314" t="s">
        <v>518</v>
      </c>
      <c r="B4" s="876" t="s">
        <v>1221</v>
      </c>
      <c r="C4" s="877"/>
      <c r="D4" s="877"/>
      <c r="E4" s="877"/>
      <c r="F4" s="835"/>
    </row>
    <row r="5" spans="1:12" x14ac:dyDescent="0.2">
      <c r="A5" s="314" t="s">
        <v>518</v>
      </c>
      <c r="B5" s="881" t="s">
        <v>267</v>
      </c>
      <c r="C5" s="882"/>
      <c r="D5" s="883"/>
      <c r="E5" s="413">
        <f>'C CAS'!E5</f>
        <v>791</v>
      </c>
    </row>
    <row r="6" spans="1:12" x14ac:dyDescent="0.2">
      <c r="A6" s="314" t="s">
        <v>518</v>
      </c>
      <c r="B6" s="871" t="s">
        <v>268</v>
      </c>
      <c r="C6" s="872"/>
      <c r="D6" s="873"/>
      <c r="E6" s="413">
        <f>'C CAS'!E6</f>
        <v>851</v>
      </c>
    </row>
    <row r="7" spans="1:12" s="395" customFormat="1" x14ac:dyDescent="0.2">
      <c r="A7" s="394"/>
      <c r="B7" s="392"/>
      <c r="C7" s="392"/>
      <c r="D7" s="392"/>
      <c r="E7" s="414">
        <f>'C CAS'!E7</f>
        <v>1642</v>
      </c>
    </row>
    <row r="8" spans="1:12" x14ac:dyDescent="0.2">
      <c r="A8" s="314"/>
      <c r="B8" s="280"/>
      <c r="C8" s="39"/>
      <c r="D8" s="39"/>
      <c r="E8" s="414"/>
    </row>
    <row r="9" spans="1:12" x14ac:dyDescent="0.2">
      <c r="A9" s="314" t="s">
        <v>518</v>
      </c>
      <c r="B9" s="871" t="s">
        <v>269</v>
      </c>
      <c r="C9" s="872"/>
      <c r="D9" s="873"/>
      <c r="E9" s="413">
        <f>'C CAS'!E9</f>
        <v>712</v>
      </c>
    </row>
    <row r="10" spans="1:12" x14ac:dyDescent="0.2">
      <c r="A10" s="314" t="s">
        <v>518</v>
      </c>
      <c r="B10" s="871" t="s">
        <v>622</v>
      </c>
      <c r="C10" s="872"/>
      <c r="D10" s="873"/>
      <c r="E10" s="413">
        <f>'C CAS'!E10</f>
        <v>782</v>
      </c>
    </row>
    <row r="11" spans="1:12" s="395" customFormat="1" x14ac:dyDescent="0.2">
      <c r="A11" s="394"/>
      <c r="B11" s="392"/>
      <c r="C11" s="392"/>
      <c r="D11" s="392"/>
      <c r="E11" s="414">
        <f>'C CAS'!E11</f>
        <v>1494</v>
      </c>
    </row>
    <row r="12" spans="1:12" x14ac:dyDescent="0.2">
      <c r="A12" s="314"/>
      <c r="B12" s="280"/>
      <c r="C12" s="27"/>
      <c r="D12" s="27"/>
      <c r="E12" s="414"/>
    </row>
    <row r="13" spans="1:12" x14ac:dyDescent="0.2">
      <c r="A13" s="314" t="s">
        <v>518</v>
      </c>
      <c r="B13" s="871" t="s">
        <v>612</v>
      </c>
      <c r="C13" s="872"/>
      <c r="D13" s="873"/>
      <c r="E13" s="413">
        <f>'C CAS'!E13</f>
        <v>210</v>
      </c>
    </row>
    <row r="14" spans="1:12" x14ac:dyDescent="0.2">
      <c r="A14" s="314" t="s">
        <v>518</v>
      </c>
      <c r="B14" s="874" t="s">
        <v>613</v>
      </c>
      <c r="C14" s="872"/>
      <c r="D14" s="873"/>
      <c r="E14" s="413">
        <f>'C CAS'!E14</f>
        <v>1</v>
      </c>
    </row>
    <row r="15" spans="1:12" s="395" customFormat="1" x14ac:dyDescent="0.2">
      <c r="A15" s="394"/>
      <c r="B15" s="393"/>
      <c r="C15" s="392"/>
      <c r="D15" s="392"/>
      <c r="E15" s="414">
        <f>'C CAS'!E15</f>
        <v>211</v>
      </c>
    </row>
    <row r="16" spans="1:12" x14ac:dyDescent="0.2">
      <c r="A16" s="314"/>
      <c r="B16" s="280"/>
      <c r="C16" s="27"/>
      <c r="D16" s="27"/>
      <c r="E16" s="414"/>
    </row>
    <row r="17" spans="1:7" x14ac:dyDescent="0.2">
      <c r="A17" s="314" t="s">
        <v>518</v>
      </c>
      <c r="B17" s="875" t="s">
        <v>614</v>
      </c>
      <c r="C17" s="872"/>
      <c r="D17" s="873"/>
      <c r="E17" s="413">
        <f>'C CAS'!E17</f>
        <v>217</v>
      </c>
    </row>
    <row r="18" spans="1:7" x14ac:dyDescent="0.2">
      <c r="A18" s="314" t="s">
        <v>518</v>
      </c>
      <c r="B18" s="874" t="s">
        <v>615</v>
      </c>
      <c r="C18" s="872"/>
      <c r="D18" s="873"/>
      <c r="E18" s="413">
        <f>'C CAS'!E18</f>
        <v>2</v>
      </c>
    </row>
    <row r="19" spans="1:7" s="395" customFormat="1" x14ac:dyDescent="0.2">
      <c r="A19" s="394"/>
      <c r="B19" s="393"/>
      <c r="C19" s="392"/>
      <c r="D19" s="392"/>
      <c r="E19" s="415">
        <f>'C CAS'!E19</f>
        <v>219</v>
      </c>
    </row>
    <row r="20" spans="1:7" s="395" customFormat="1" x14ac:dyDescent="0.2">
      <c r="A20" s="394"/>
      <c r="B20" s="393"/>
      <c r="C20" s="392"/>
      <c r="D20" s="392"/>
      <c r="E20" s="414">
        <f>'C CAS'!E20</f>
        <v>430</v>
      </c>
    </row>
    <row r="21" spans="1:7" x14ac:dyDescent="0.2"/>
    <row r="22" spans="1:7" s="700" customFormat="1" ht="29.25" customHeight="1" x14ac:dyDescent="0.2">
      <c r="A22" s="699" t="s">
        <v>519</v>
      </c>
      <c r="B22" s="876" t="s">
        <v>616</v>
      </c>
      <c r="C22" s="877"/>
      <c r="D22" s="877"/>
      <c r="E22" s="877"/>
      <c r="F22" s="835"/>
      <c r="G22" s="726"/>
    </row>
    <row r="23" spans="1:7" s="700" customFormat="1" x14ac:dyDescent="0.2">
      <c r="A23" s="699"/>
      <c r="B23" s="878"/>
      <c r="C23" s="879"/>
      <c r="D23" s="879"/>
      <c r="E23" s="31" t="s">
        <v>421</v>
      </c>
      <c r="F23" s="31" t="s">
        <v>422</v>
      </c>
      <c r="G23" s="726"/>
    </row>
    <row r="24" spans="1:7" s="700" customFormat="1" x14ac:dyDescent="0.2">
      <c r="A24" s="699" t="s">
        <v>519</v>
      </c>
      <c r="B24" s="890" t="s">
        <v>330</v>
      </c>
      <c r="C24" s="890"/>
      <c r="D24" s="890"/>
      <c r="E24" s="383"/>
      <c r="F24" s="383" t="s">
        <v>844</v>
      </c>
      <c r="G24" s="726"/>
    </row>
    <row r="25" spans="1:7" s="700" customFormat="1" x14ac:dyDescent="0.2">
      <c r="A25" s="699" t="s">
        <v>519</v>
      </c>
      <c r="B25" s="891" t="s">
        <v>1222</v>
      </c>
      <c r="C25" s="885"/>
      <c r="D25" s="885"/>
      <c r="E25" s="38"/>
      <c r="F25" s="27"/>
      <c r="G25" s="726"/>
    </row>
    <row r="26" spans="1:7" s="700" customFormat="1" x14ac:dyDescent="0.2">
      <c r="A26" s="699" t="s">
        <v>519</v>
      </c>
      <c r="B26" s="892" t="s">
        <v>952</v>
      </c>
      <c r="C26" s="893"/>
      <c r="D26" s="894"/>
      <c r="E26" s="722"/>
      <c r="F26" s="27"/>
      <c r="G26" s="726"/>
    </row>
    <row r="27" spans="1:7" s="700" customFormat="1" x14ac:dyDescent="0.2">
      <c r="A27" s="699" t="s">
        <v>519</v>
      </c>
      <c r="B27" s="895" t="s">
        <v>372</v>
      </c>
      <c r="C27" s="895"/>
      <c r="D27" s="895"/>
      <c r="E27" s="722"/>
      <c r="F27" s="27"/>
      <c r="G27" s="726"/>
    </row>
    <row r="28" spans="1:7" s="700" customFormat="1" x14ac:dyDescent="0.2">
      <c r="A28" s="699" t="s">
        <v>519</v>
      </c>
      <c r="B28" s="896" t="s">
        <v>373</v>
      </c>
      <c r="C28" s="896"/>
      <c r="D28" s="896"/>
      <c r="E28" s="79"/>
      <c r="F28" s="726"/>
      <c r="G28" s="726"/>
    </row>
    <row r="29" spans="1:7" s="700" customFormat="1" x14ac:dyDescent="0.2">
      <c r="A29" s="699"/>
      <c r="B29" s="616"/>
      <c r="C29" s="612"/>
      <c r="D29" s="617"/>
      <c r="E29" s="31" t="s">
        <v>421</v>
      </c>
      <c r="F29" s="31" t="s">
        <v>422</v>
      </c>
      <c r="G29" s="726"/>
    </row>
    <row r="30" spans="1:7" s="700" customFormat="1" x14ac:dyDescent="0.2">
      <c r="A30" s="699" t="s">
        <v>519</v>
      </c>
      <c r="B30" s="613" t="s">
        <v>542</v>
      </c>
      <c r="C30" s="614"/>
      <c r="D30" s="615"/>
      <c r="E30" s="722"/>
      <c r="F30" s="403" t="s">
        <v>844</v>
      </c>
      <c r="G30" s="726"/>
    </row>
    <row r="31" spans="1:7" s="700" customFormat="1" x14ac:dyDescent="0.2">
      <c r="A31" s="699" t="s">
        <v>519</v>
      </c>
      <c r="B31" s="888" t="s">
        <v>543</v>
      </c>
      <c r="C31" s="889"/>
      <c r="D31" s="709"/>
      <c r="E31" s="722"/>
      <c r="F31" s="722"/>
      <c r="G31" s="726"/>
    </row>
    <row r="32" spans="1:7" s="700" customFormat="1" x14ac:dyDescent="0.2">
      <c r="A32" s="699" t="s">
        <v>519</v>
      </c>
      <c r="B32" s="888" t="s">
        <v>544</v>
      </c>
      <c r="C32" s="889"/>
      <c r="D32" s="709"/>
      <c r="E32" s="722"/>
      <c r="F32" s="403" t="s">
        <v>844</v>
      </c>
      <c r="G32" s="726"/>
    </row>
    <row r="33" spans="1:7" s="700" customFormat="1" x14ac:dyDescent="0.2">
      <c r="A33" s="692"/>
      <c r="B33" s="707"/>
      <c r="C33" s="707"/>
      <c r="D33" s="707"/>
      <c r="E33" s="726"/>
      <c r="F33" s="726"/>
      <c r="G33" s="726"/>
    </row>
    <row r="34" spans="1:7" s="700" customFormat="1" ht="15.75" x14ac:dyDescent="0.25">
      <c r="A34" s="694"/>
      <c r="B34" s="22" t="s">
        <v>331</v>
      </c>
      <c r="C34" s="726"/>
      <c r="D34" s="726"/>
      <c r="E34" s="726"/>
      <c r="F34" s="726"/>
      <c r="G34" s="726"/>
    </row>
    <row r="35" spans="1:7" s="700" customFormat="1" x14ac:dyDescent="0.2">
      <c r="A35" s="699" t="s">
        <v>517</v>
      </c>
      <c r="B35" s="3" t="s">
        <v>580</v>
      </c>
      <c r="C35" s="726"/>
      <c r="D35" s="726"/>
      <c r="E35" s="726"/>
      <c r="F35" s="726"/>
      <c r="G35" s="726"/>
    </row>
    <row r="36" spans="1:7" s="700" customFormat="1" ht="25.5" customHeight="1" x14ac:dyDescent="0.2">
      <c r="A36" s="699" t="s">
        <v>517</v>
      </c>
      <c r="B36" s="857" t="s">
        <v>332</v>
      </c>
      <c r="C36" s="857"/>
      <c r="D36" s="383" t="s">
        <v>844</v>
      </c>
      <c r="E36" s="726"/>
      <c r="F36" s="27"/>
      <c r="G36" s="726"/>
    </row>
    <row r="37" spans="1:7" s="700" customFormat="1" ht="24.75" customHeight="1" x14ac:dyDescent="0.2">
      <c r="A37" s="699" t="s">
        <v>517</v>
      </c>
      <c r="B37" s="826" t="s">
        <v>374</v>
      </c>
      <c r="C37" s="857"/>
      <c r="D37" s="31"/>
      <c r="E37" s="726"/>
      <c r="F37" s="27"/>
      <c r="G37" s="726"/>
    </row>
    <row r="38" spans="1:7" s="700" customFormat="1" ht="12.75" customHeight="1" x14ac:dyDescent="0.2">
      <c r="A38" s="699" t="s">
        <v>517</v>
      </c>
      <c r="B38" s="857" t="s">
        <v>375</v>
      </c>
      <c r="C38" s="857"/>
      <c r="D38" s="31"/>
      <c r="E38" s="726"/>
      <c r="F38" s="27"/>
      <c r="G38" s="726"/>
    </row>
    <row r="39" spans="1:7" s="700" customFormat="1" x14ac:dyDescent="0.2">
      <c r="A39" s="692"/>
      <c r="B39" s="726"/>
      <c r="C39" s="726"/>
      <c r="D39" s="726"/>
      <c r="E39" s="726"/>
      <c r="F39" s="726"/>
      <c r="G39" s="726"/>
    </row>
    <row r="40" spans="1:7" s="700" customFormat="1" ht="29.25" customHeight="1" x14ac:dyDescent="0.2">
      <c r="A40" s="699" t="s">
        <v>520</v>
      </c>
      <c r="B40" s="897" t="s">
        <v>739</v>
      </c>
      <c r="C40" s="897"/>
      <c r="D40" s="897"/>
      <c r="E40" s="897"/>
      <c r="F40" s="835"/>
      <c r="G40" s="726"/>
    </row>
    <row r="41" spans="1:7" s="700" customFormat="1" x14ac:dyDescent="0.2">
      <c r="A41" s="699" t="s">
        <v>520</v>
      </c>
      <c r="B41" s="857" t="s">
        <v>376</v>
      </c>
      <c r="C41" s="857"/>
      <c r="D41" s="383" t="s">
        <v>844</v>
      </c>
      <c r="E41" s="726"/>
      <c r="F41" s="27"/>
      <c r="G41" s="726"/>
    </row>
    <row r="42" spans="1:7" s="700" customFormat="1" x14ac:dyDescent="0.2">
      <c r="A42" s="699" t="s">
        <v>520</v>
      </c>
      <c r="B42" s="826" t="s">
        <v>377</v>
      </c>
      <c r="C42" s="857"/>
      <c r="D42" s="31"/>
      <c r="E42" s="726"/>
      <c r="F42" s="27"/>
      <c r="G42" s="726"/>
    </row>
    <row r="43" spans="1:7" s="700" customFormat="1" ht="12.75" customHeight="1" x14ac:dyDescent="0.2">
      <c r="A43" s="699" t="s">
        <v>520</v>
      </c>
      <c r="B43" s="857" t="s">
        <v>378</v>
      </c>
      <c r="C43" s="857"/>
      <c r="D43" s="31"/>
      <c r="E43" s="726"/>
      <c r="F43" s="27"/>
      <c r="G43" s="726"/>
    </row>
    <row r="44" spans="1:7" s="700" customFormat="1" x14ac:dyDescent="0.2">
      <c r="A44" s="692"/>
      <c r="B44" s="726"/>
      <c r="C44" s="726"/>
      <c r="D44" s="726"/>
      <c r="E44" s="726"/>
      <c r="F44" s="726"/>
      <c r="G44" s="726"/>
    </row>
    <row r="45" spans="1:7" s="700" customFormat="1" ht="54.75" customHeight="1" x14ac:dyDescent="0.2">
      <c r="A45" s="699" t="s">
        <v>521</v>
      </c>
      <c r="B45" s="876" t="s">
        <v>953</v>
      </c>
      <c r="C45" s="901"/>
      <c r="D45" s="901"/>
      <c r="E45" s="901"/>
      <c r="F45" s="835"/>
      <c r="G45" s="726"/>
    </row>
    <row r="46" spans="1:7" s="700" customFormat="1" ht="24" x14ac:dyDescent="0.2">
      <c r="A46" s="699" t="s">
        <v>521</v>
      </c>
      <c r="B46" s="721"/>
      <c r="C46" s="28" t="s">
        <v>740</v>
      </c>
      <c r="D46" s="29" t="s">
        <v>741</v>
      </c>
      <c r="E46" s="42"/>
      <c r="F46" s="30"/>
      <c r="G46" s="726"/>
    </row>
    <row r="47" spans="1:7" s="700" customFormat="1" x14ac:dyDescent="0.2">
      <c r="A47" s="699" t="s">
        <v>521</v>
      </c>
      <c r="B47" s="41" t="s">
        <v>742</v>
      </c>
      <c r="C47" s="31">
        <v>14</v>
      </c>
      <c r="D47" s="32"/>
      <c r="E47" s="726"/>
      <c r="F47" s="30"/>
      <c r="G47" s="726"/>
    </row>
    <row r="48" spans="1:7" s="700" customFormat="1" x14ac:dyDescent="0.2">
      <c r="A48" s="699" t="s">
        <v>521</v>
      </c>
      <c r="B48" s="41" t="s">
        <v>743</v>
      </c>
      <c r="C48" s="31">
        <v>4</v>
      </c>
      <c r="D48" s="32"/>
      <c r="E48" s="726"/>
      <c r="F48" s="30"/>
      <c r="G48" s="726"/>
    </row>
    <row r="49" spans="1:7" s="700" customFormat="1" x14ac:dyDescent="0.2">
      <c r="A49" s="699" t="s">
        <v>521</v>
      </c>
      <c r="B49" s="41" t="s">
        <v>744</v>
      </c>
      <c r="C49" s="31">
        <v>3</v>
      </c>
      <c r="D49" s="32"/>
      <c r="E49" s="726"/>
      <c r="F49" s="30"/>
      <c r="G49" s="726"/>
    </row>
    <row r="50" spans="1:7" s="700" customFormat="1" x14ac:dyDescent="0.2">
      <c r="A50" s="699" t="s">
        <v>521</v>
      </c>
      <c r="B50" s="41" t="s">
        <v>745</v>
      </c>
      <c r="C50" s="31">
        <v>3</v>
      </c>
      <c r="D50" s="32"/>
      <c r="E50" s="726"/>
      <c r="F50" s="30"/>
      <c r="G50" s="726"/>
    </row>
    <row r="51" spans="1:7" s="700" customFormat="1" ht="25.5" x14ac:dyDescent="0.2">
      <c r="A51" s="699" t="s">
        <v>521</v>
      </c>
      <c r="B51" s="43" t="s">
        <v>581</v>
      </c>
      <c r="C51" s="31">
        <v>2</v>
      </c>
      <c r="D51" s="32"/>
      <c r="E51" s="726"/>
      <c r="F51" s="30"/>
      <c r="G51" s="726"/>
    </row>
    <row r="52" spans="1:7" s="700" customFormat="1" x14ac:dyDescent="0.2">
      <c r="A52" s="699" t="s">
        <v>521</v>
      </c>
      <c r="B52" s="41" t="s">
        <v>746</v>
      </c>
      <c r="C52" s="31"/>
      <c r="D52" s="32">
        <v>2</v>
      </c>
      <c r="E52" s="726"/>
      <c r="F52" s="30"/>
      <c r="G52" s="726"/>
    </row>
    <row r="53" spans="1:7" s="700" customFormat="1" x14ac:dyDescent="0.2">
      <c r="A53" s="699" t="s">
        <v>521</v>
      </c>
      <c r="B53" s="41" t="s">
        <v>747</v>
      </c>
      <c r="C53" s="31">
        <v>4</v>
      </c>
      <c r="D53" s="32"/>
      <c r="E53" s="726"/>
      <c r="F53" s="30"/>
      <c r="G53" s="726"/>
    </row>
    <row r="54" spans="1:7" s="700" customFormat="1" x14ac:dyDescent="0.2">
      <c r="A54" s="699" t="s">
        <v>521</v>
      </c>
      <c r="B54" s="41" t="s">
        <v>748</v>
      </c>
      <c r="C54" s="31"/>
      <c r="D54" s="32">
        <v>2</v>
      </c>
      <c r="E54" s="726"/>
      <c r="F54" s="30"/>
      <c r="G54" s="726"/>
    </row>
    <row r="55" spans="1:7" s="700" customFormat="1" x14ac:dyDescent="0.2">
      <c r="A55" s="699" t="s">
        <v>521</v>
      </c>
      <c r="B55" s="254" t="s">
        <v>749</v>
      </c>
      <c r="C55" s="31"/>
      <c r="D55" s="503" t="s">
        <v>875</v>
      </c>
      <c r="E55" s="726"/>
      <c r="F55" s="30"/>
      <c r="G55" s="726"/>
    </row>
    <row r="56" spans="1:7" s="700" customFormat="1" x14ac:dyDescent="0.2">
      <c r="A56" s="699" t="s">
        <v>521</v>
      </c>
      <c r="B56" s="260" t="s">
        <v>325</v>
      </c>
      <c r="C56" s="32"/>
      <c r="D56" s="32">
        <v>1</v>
      </c>
      <c r="E56" s="726"/>
      <c r="F56" s="30"/>
      <c r="G56" s="726"/>
    </row>
    <row r="57" spans="1:7" s="700" customFormat="1" x14ac:dyDescent="0.2">
      <c r="A57" s="699" t="s">
        <v>521</v>
      </c>
      <c r="B57" s="260" t="s">
        <v>326</v>
      </c>
      <c r="C57" s="32"/>
      <c r="D57" s="32">
        <v>1</v>
      </c>
      <c r="E57" s="726"/>
      <c r="F57" s="30"/>
      <c r="G57" s="726"/>
    </row>
    <row r="58" spans="1:7" s="700" customFormat="1" x14ac:dyDescent="0.2">
      <c r="A58" s="699" t="s">
        <v>521</v>
      </c>
      <c r="B58" s="255" t="s">
        <v>499</v>
      </c>
      <c r="C58" s="31"/>
      <c r="D58" s="32"/>
      <c r="E58" s="726"/>
      <c r="F58" s="30"/>
      <c r="G58" s="726"/>
    </row>
    <row r="59" spans="1:7" s="700" customFormat="1" x14ac:dyDescent="0.2">
      <c r="A59" s="692"/>
      <c r="B59" s="726"/>
      <c r="C59" s="726"/>
      <c r="D59" s="726"/>
      <c r="E59" s="726"/>
      <c r="F59" s="726"/>
      <c r="G59" s="726"/>
    </row>
    <row r="60" spans="1:7" s="700" customFormat="1" ht="15.75" x14ac:dyDescent="0.2">
      <c r="A60" s="692"/>
      <c r="B60" s="33" t="s">
        <v>750</v>
      </c>
      <c r="C60" s="726"/>
      <c r="D60" s="726"/>
      <c r="E60" s="726"/>
      <c r="F60" s="726"/>
      <c r="G60" s="726"/>
    </row>
    <row r="61" spans="1:7" s="700" customFormat="1" ht="38.25" customHeight="1" x14ac:dyDescent="0.2">
      <c r="A61" s="699" t="s">
        <v>522</v>
      </c>
      <c r="B61" s="902" t="s">
        <v>514</v>
      </c>
      <c r="C61" s="903"/>
      <c r="D61" s="903"/>
      <c r="E61" s="903"/>
      <c r="F61" s="835"/>
      <c r="G61" s="726"/>
    </row>
    <row r="62" spans="1:7" s="700" customFormat="1" x14ac:dyDescent="0.2">
      <c r="A62" s="699" t="s">
        <v>522</v>
      </c>
      <c r="B62" s="900" t="s">
        <v>515</v>
      </c>
      <c r="C62" s="890"/>
      <c r="D62" s="890"/>
      <c r="E62" s="713"/>
      <c r="F62" s="27"/>
      <c r="G62" s="726"/>
    </row>
    <row r="63" spans="1:7" s="700" customFormat="1" ht="12.75" customHeight="1" x14ac:dyDescent="0.2">
      <c r="A63" s="699" t="s">
        <v>522</v>
      </c>
      <c r="B63" s="856" t="s">
        <v>401</v>
      </c>
      <c r="C63" s="857"/>
      <c r="D63" s="857"/>
      <c r="E63" s="119"/>
      <c r="F63" s="27"/>
      <c r="G63" s="726"/>
    </row>
    <row r="64" spans="1:7" s="700" customFormat="1" ht="12.75" customHeight="1" x14ac:dyDescent="0.2">
      <c r="A64" s="699" t="s">
        <v>522</v>
      </c>
      <c r="B64" s="856" t="s">
        <v>403</v>
      </c>
      <c r="C64" s="856"/>
      <c r="D64" s="856"/>
      <c r="E64" s="713"/>
      <c r="F64" s="27"/>
      <c r="G64" s="726"/>
    </row>
    <row r="65" spans="1:7" s="700" customFormat="1" ht="12.75" customHeight="1" x14ac:dyDescent="0.2">
      <c r="A65" s="699" t="s">
        <v>522</v>
      </c>
      <c r="B65" s="856" t="s">
        <v>402</v>
      </c>
      <c r="C65" s="856"/>
      <c r="D65" s="856"/>
      <c r="E65" s="713"/>
      <c r="F65" s="27"/>
      <c r="G65" s="726"/>
    </row>
    <row r="66" spans="1:7" s="700" customFormat="1" x14ac:dyDescent="0.2">
      <c r="A66" s="699" t="s">
        <v>522</v>
      </c>
      <c r="B66" s="898" t="s">
        <v>516</v>
      </c>
      <c r="C66" s="899"/>
      <c r="D66" s="899"/>
      <c r="E66" s="504" t="s">
        <v>844</v>
      </c>
      <c r="F66" s="27"/>
      <c r="G66" s="726"/>
    </row>
    <row r="67" spans="1:7" s="700" customFormat="1" x14ac:dyDescent="0.2">
      <c r="A67" s="692"/>
      <c r="B67" s="884" t="s">
        <v>885</v>
      </c>
      <c r="C67" s="885"/>
      <c r="D67" s="885"/>
      <c r="E67" s="40"/>
      <c r="F67" s="726"/>
      <c r="G67" s="726"/>
    </row>
    <row r="68" spans="1:7" s="700" customFormat="1" x14ac:dyDescent="0.2">
      <c r="A68" s="692"/>
      <c r="B68" s="707"/>
      <c r="C68" s="707"/>
      <c r="D68" s="707"/>
      <c r="E68" s="726"/>
      <c r="F68" s="726"/>
      <c r="G68" s="726"/>
    </row>
    <row r="69" spans="1:7" s="700" customFormat="1" ht="28.5" customHeight="1" x14ac:dyDescent="0.2">
      <c r="A69" s="699" t="s">
        <v>523</v>
      </c>
      <c r="B69" s="886" t="s">
        <v>751</v>
      </c>
      <c r="C69" s="886"/>
      <c r="D69" s="886"/>
      <c r="E69" s="886"/>
      <c r="F69" s="887"/>
      <c r="G69" s="726"/>
    </row>
    <row r="70" spans="1:7" s="700" customFormat="1" ht="25.5" x14ac:dyDescent="0.2">
      <c r="A70" s="699" t="s">
        <v>523</v>
      </c>
      <c r="B70" s="710"/>
      <c r="C70" s="713" t="s">
        <v>752</v>
      </c>
      <c r="D70" s="713" t="s">
        <v>753</v>
      </c>
      <c r="E70" s="713" t="s">
        <v>754</v>
      </c>
      <c r="F70" s="713" t="s">
        <v>755</v>
      </c>
      <c r="G70" s="726"/>
    </row>
    <row r="71" spans="1:7" s="700" customFormat="1" ht="15" x14ac:dyDescent="0.2">
      <c r="A71" s="699" t="s">
        <v>523</v>
      </c>
      <c r="B71" s="67" t="s">
        <v>756</v>
      </c>
      <c r="C71" s="68"/>
      <c r="D71" s="68"/>
      <c r="E71" s="68"/>
      <c r="F71" s="69"/>
      <c r="G71" s="726"/>
    </row>
    <row r="72" spans="1:7" s="700" customFormat="1" ht="25.5" x14ac:dyDescent="0.2">
      <c r="A72" s="699" t="s">
        <v>523</v>
      </c>
      <c r="B72" s="239" t="s">
        <v>545</v>
      </c>
      <c r="C72" s="31" t="s">
        <v>844</v>
      </c>
      <c r="D72" s="31"/>
      <c r="E72" s="383"/>
      <c r="F72" s="31"/>
      <c r="G72" s="726"/>
    </row>
    <row r="73" spans="1:7" s="700" customFormat="1" x14ac:dyDescent="0.2">
      <c r="A73" s="699" t="s">
        <v>523</v>
      </c>
      <c r="B73" s="34" t="s">
        <v>757</v>
      </c>
      <c r="C73" s="31"/>
      <c r="D73" s="31"/>
      <c r="E73" s="383" t="s">
        <v>844</v>
      </c>
      <c r="F73" s="31"/>
      <c r="G73" s="726"/>
    </row>
    <row r="74" spans="1:7" s="700" customFormat="1" x14ac:dyDescent="0.2">
      <c r="A74" s="699" t="s">
        <v>523</v>
      </c>
      <c r="B74" s="240" t="s">
        <v>546</v>
      </c>
      <c r="C74" s="383" t="s">
        <v>844</v>
      </c>
      <c r="D74" s="31"/>
      <c r="E74" s="31"/>
      <c r="F74" s="31"/>
      <c r="G74" s="726"/>
    </row>
    <row r="75" spans="1:7" s="700" customFormat="1" x14ac:dyDescent="0.2">
      <c r="A75" s="699" t="s">
        <v>523</v>
      </c>
      <c r="B75" s="34" t="s">
        <v>759</v>
      </c>
      <c r="C75" s="383" t="s">
        <v>844</v>
      </c>
      <c r="D75" s="31"/>
      <c r="E75" s="31"/>
      <c r="F75" s="31"/>
      <c r="G75" s="726"/>
    </row>
    <row r="76" spans="1:7" s="700" customFormat="1" x14ac:dyDescent="0.2">
      <c r="A76" s="699" t="s">
        <v>523</v>
      </c>
      <c r="B76" s="241" t="s">
        <v>547</v>
      </c>
      <c r="C76" s="31"/>
      <c r="D76" s="383" t="s">
        <v>844</v>
      </c>
      <c r="E76" s="31"/>
      <c r="F76" s="31"/>
      <c r="G76" s="726"/>
    </row>
    <row r="77" spans="1:7" s="700" customFormat="1" x14ac:dyDescent="0.2">
      <c r="A77" s="699" t="s">
        <v>523</v>
      </c>
      <c r="B77" s="34" t="s">
        <v>758</v>
      </c>
      <c r="C77" s="31"/>
      <c r="D77" s="31"/>
      <c r="E77" s="383" t="s">
        <v>844</v>
      </c>
      <c r="F77" s="31"/>
      <c r="G77" s="726"/>
    </row>
    <row r="78" spans="1:7" s="700" customFormat="1" ht="15" x14ac:dyDescent="0.2">
      <c r="A78" s="699" t="s">
        <v>523</v>
      </c>
      <c r="B78" s="67" t="s">
        <v>760</v>
      </c>
      <c r="C78" s="68"/>
      <c r="D78" s="68"/>
      <c r="E78" s="68"/>
      <c r="F78" s="69"/>
      <c r="G78" s="726"/>
    </row>
    <row r="79" spans="1:7" s="700" customFormat="1" x14ac:dyDescent="0.2">
      <c r="A79" s="699" t="s">
        <v>523</v>
      </c>
      <c r="B79" s="34" t="s">
        <v>761</v>
      </c>
      <c r="C79" s="31"/>
      <c r="D79" s="31"/>
      <c r="E79" s="31" t="s">
        <v>844</v>
      </c>
      <c r="F79" s="383"/>
      <c r="G79" s="726"/>
    </row>
    <row r="80" spans="1:7" s="700" customFormat="1" x14ac:dyDescent="0.2">
      <c r="A80" s="699" t="s">
        <v>523</v>
      </c>
      <c r="B80" s="34" t="s">
        <v>762</v>
      </c>
      <c r="C80" s="31"/>
      <c r="D80" s="31"/>
      <c r="E80" s="383" t="s">
        <v>844</v>
      </c>
      <c r="F80" s="31"/>
      <c r="G80" s="726"/>
    </row>
    <row r="81" spans="1:8" s="700" customFormat="1" x14ac:dyDescent="0.2">
      <c r="A81" s="699" t="s">
        <v>523</v>
      </c>
      <c r="B81" s="34" t="s">
        <v>763</v>
      </c>
      <c r="C81" s="31"/>
      <c r="D81" s="31"/>
      <c r="E81" s="383" t="s">
        <v>844</v>
      </c>
      <c r="F81" s="31"/>
      <c r="G81" s="726"/>
    </row>
    <row r="82" spans="1:8" s="700" customFormat="1" x14ac:dyDescent="0.2">
      <c r="A82" s="699" t="s">
        <v>523</v>
      </c>
      <c r="B82" s="34" t="s">
        <v>764</v>
      </c>
      <c r="C82" s="383" t="s">
        <v>844</v>
      </c>
      <c r="D82" s="31"/>
      <c r="E82" s="31"/>
      <c r="F82" s="31"/>
      <c r="G82" s="726"/>
    </row>
    <row r="83" spans="1:8" s="700" customFormat="1" x14ac:dyDescent="0.2">
      <c r="A83" s="699" t="s">
        <v>523</v>
      </c>
      <c r="B83" s="241" t="s">
        <v>548</v>
      </c>
      <c r="C83" s="31"/>
      <c r="D83" s="31"/>
      <c r="E83" s="383" t="s">
        <v>844</v>
      </c>
      <c r="F83" s="31"/>
      <c r="G83" s="726"/>
    </row>
    <row r="84" spans="1:8" s="700" customFormat="1" x14ac:dyDescent="0.2">
      <c r="A84" s="699" t="s">
        <v>523</v>
      </c>
      <c r="B84" s="34" t="s">
        <v>765</v>
      </c>
      <c r="C84" s="383"/>
      <c r="D84" s="31"/>
      <c r="E84" s="31"/>
      <c r="F84" s="31" t="s">
        <v>844</v>
      </c>
      <c r="G84" s="726"/>
    </row>
    <row r="85" spans="1:8" s="700" customFormat="1" x14ac:dyDescent="0.2">
      <c r="A85" s="699" t="s">
        <v>523</v>
      </c>
      <c r="B85" s="34" t="s">
        <v>766</v>
      </c>
      <c r="C85" s="31"/>
      <c r="D85" s="31"/>
      <c r="E85" s="31"/>
      <c r="F85" s="383" t="s">
        <v>844</v>
      </c>
      <c r="G85" s="726"/>
    </row>
    <row r="86" spans="1:8" s="700" customFormat="1" x14ac:dyDescent="0.2">
      <c r="A86" s="699" t="s">
        <v>523</v>
      </c>
      <c r="B86" s="34" t="s">
        <v>767</v>
      </c>
      <c r="C86" s="31"/>
      <c r="D86" s="31"/>
      <c r="E86" s="31"/>
      <c r="F86" s="383" t="s">
        <v>844</v>
      </c>
      <c r="G86" s="726"/>
    </row>
    <row r="87" spans="1:8" s="700" customFormat="1" ht="25.5" x14ac:dyDescent="0.2">
      <c r="A87" s="699" t="s">
        <v>523</v>
      </c>
      <c r="B87" s="44" t="s">
        <v>768</v>
      </c>
      <c r="C87" s="383" t="s">
        <v>844</v>
      </c>
      <c r="D87" s="31"/>
      <c r="E87" s="31"/>
      <c r="F87" s="31"/>
      <c r="G87" s="726"/>
    </row>
    <row r="88" spans="1:8" s="700" customFormat="1" x14ac:dyDescent="0.2">
      <c r="A88" s="699" t="s">
        <v>523</v>
      </c>
      <c r="B88" s="241" t="s">
        <v>549</v>
      </c>
      <c r="C88" s="31"/>
      <c r="D88" s="31"/>
      <c r="E88" s="383" t="s">
        <v>844</v>
      </c>
      <c r="F88" s="31"/>
      <c r="G88" s="726"/>
    </row>
    <row r="89" spans="1:8" s="700" customFormat="1" x14ac:dyDescent="0.2">
      <c r="A89" s="699" t="s">
        <v>523</v>
      </c>
      <c r="B89" s="34" t="s">
        <v>770</v>
      </c>
      <c r="C89" s="31"/>
      <c r="D89" s="383" t="s">
        <v>844</v>
      </c>
      <c r="E89" s="31"/>
      <c r="F89" s="31"/>
      <c r="G89" s="726"/>
    </row>
    <row r="90" spans="1:8" s="700" customFormat="1" x14ac:dyDescent="0.2">
      <c r="A90" s="699" t="s">
        <v>523</v>
      </c>
      <c r="B90" s="34" t="s">
        <v>771</v>
      </c>
      <c r="C90" s="31"/>
      <c r="D90" s="31"/>
      <c r="E90" s="31"/>
      <c r="F90" s="383" t="s">
        <v>844</v>
      </c>
      <c r="G90" s="726"/>
    </row>
    <row r="91" spans="1:8" s="700" customFormat="1" x14ac:dyDescent="0.2">
      <c r="A91" s="699" t="s">
        <v>523</v>
      </c>
      <c r="B91" s="241" t="s">
        <v>550</v>
      </c>
      <c r="C91" s="383"/>
      <c r="D91" s="383" t="s">
        <v>844</v>
      </c>
      <c r="E91" s="383"/>
      <c r="F91" s="31"/>
      <c r="G91" s="726"/>
    </row>
    <row r="92" spans="1:8" s="700" customFormat="1" x14ac:dyDescent="0.2">
      <c r="A92" s="692"/>
      <c r="B92" s="726"/>
      <c r="C92" s="726"/>
      <c r="D92" s="726"/>
      <c r="E92" s="726"/>
      <c r="F92" s="726"/>
      <c r="G92" s="726"/>
    </row>
    <row r="93" spans="1:8" s="700" customFormat="1" ht="15.75" x14ac:dyDescent="0.25">
      <c r="A93" s="692"/>
      <c r="B93" s="22" t="s">
        <v>772</v>
      </c>
      <c r="C93" s="726"/>
      <c r="D93" s="726"/>
      <c r="E93" s="726"/>
      <c r="F93" s="726"/>
      <c r="G93" s="726"/>
    </row>
    <row r="94" spans="1:8" s="700" customFormat="1" x14ac:dyDescent="0.2">
      <c r="A94" s="699" t="s">
        <v>524</v>
      </c>
      <c r="B94" s="50" t="s">
        <v>540</v>
      </c>
      <c r="C94" s="46"/>
      <c r="D94" s="46"/>
      <c r="E94" s="46"/>
      <c r="F94" s="46"/>
      <c r="G94" s="46"/>
      <c r="H94" s="47"/>
    </row>
    <row r="95" spans="1:8" s="700" customFormat="1" x14ac:dyDescent="0.2">
      <c r="A95" s="699"/>
      <c r="B95" s="878"/>
      <c r="C95" s="879"/>
      <c r="D95" s="879"/>
      <c r="E95" s="31" t="s">
        <v>421</v>
      </c>
      <c r="F95" s="31" t="s">
        <v>422</v>
      </c>
      <c r="G95" s="46"/>
      <c r="H95" s="47"/>
    </row>
    <row r="96" spans="1:8" s="700" customFormat="1" ht="39.75" customHeight="1" x14ac:dyDescent="0.2">
      <c r="A96" s="699" t="s">
        <v>541</v>
      </c>
      <c r="B96" s="836" t="s">
        <v>345</v>
      </c>
      <c r="C96" s="907"/>
      <c r="D96" s="908"/>
      <c r="E96" s="505" t="s">
        <v>844</v>
      </c>
      <c r="F96" s="60"/>
      <c r="G96" s="46"/>
      <c r="H96" s="46"/>
    </row>
    <row r="97" spans="1:8" s="700" customFormat="1" ht="26.25" customHeight="1" x14ac:dyDescent="0.2">
      <c r="A97" s="699" t="s">
        <v>541</v>
      </c>
      <c r="B97" s="909" t="s">
        <v>1230</v>
      </c>
      <c r="C97" s="910"/>
      <c r="D97" s="910"/>
      <c r="E97" s="910"/>
      <c r="F97" s="911"/>
      <c r="G97" s="48"/>
      <c r="H97" s="48"/>
    </row>
    <row r="98" spans="1:8" s="700" customFormat="1" ht="12.75" customHeight="1" x14ac:dyDescent="0.2">
      <c r="A98" s="699" t="s">
        <v>541</v>
      </c>
      <c r="B98" s="166"/>
      <c r="C98" s="912" t="s">
        <v>719</v>
      </c>
      <c r="D98" s="913"/>
      <c r="E98" s="913"/>
      <c r="F98" s="914"/>
      <c r="G98" s="915"/>
      <c r="H98" s="48"/>
    </row>
    <row r="99" spans="1:8" s="700" customFormat="1" ht="24" customHeight="1" x14ac:dyDescent="0.2">
      <c r="A99" s="699" t="s">
        <v>541</v>
      </c>
      <c r="B99" s="729"/>
      <c r="C99" s="54" t="s">
        <v>376</v>
      </c>
      <c r="D99" s="54" t="s">
        <v>377</v>
      </c>
      <c r="E99" s="54" t="s">
        <v>735</v>
      </c>
      <c r="F99" s="81" t="s">
        <v>736</v>
      </c>
      <c r="G99" s="168" t="s">
        <v>720</v>
      </c>
      <c r="H99" s="48"/>
    </row>
    <row r="100" spans="1:8" s="700" customFormat="1" ht="12.75" customHeight="1" x14ac:dyDescent="0.2">
      <c r="A100" s="699" t="s">
        <v>541</v>
      </c>
      <c r="B100" s="242" t="s">
        <v>598</v>
      </c>
      <c r="C100" s="724"/>
      <c r="D100" s="725"/>
      <c r="E100" s="725" t="s">
        <v>844</v>
      </c>
      <c r="F100" s="725"/>
      <c r="G100" s="51"/>
      <c r="H100" s="48"/>
    </row>
    <row r="101" spans="1:8" s="700" customFormat="1" ht="12.75" customHeight="1" x14ac:dyDescent="0.2">
      <c r="A101" s="699" t="s">
        <v>541</v>
      </c>
      <c r="B101" s="242" t="s">
        <v>591</v>
      </c>
      <c r="C101" s="725"/>
      <c r="D101" s="725"/>
      <c r="E101" s="725" t="s">
        <v>844</v>
      </c>
      <c r="F101" s="725"/>
      <c r="G101" s="51"/>
      <c r="H101" s="48"/>
    </row>
    <row r="102" spans="1:8" s="700" customFormat="1" ht="12.75" customHeight="1" x14ac:dyDescent="0.2">
      <c r="A102" s="699" t="s">
        <v>541</v>
      </c>
      <c r="B102" s="242" t="s">
        <v>599</v>
      </c>
      <c r="C102" s="725"/>
      <c r="D102" s="725"/>
      <c r="E102" s="725" t="s">
        <v>844</v>
      </c>
      <c r="F102" s="725"/>
      <c r="G102" s="51"/>
      <c r="H102" s="48"/>
    </row>
    <row r="103" spans="1:8" s="700" customFormat="1" ht="25.5" x14ac:dyDescent="0.2">
      <c r="A103" s="699" t="s">
        <v>541</v>
      </c>
      <c r="B103" s="55" t="s">
        <v>600</v>
      </c>
      <c r="C103" s="725"/>
      <c r="D103" s="725"/>
      <c r="E103" s="725"/>
      <c r="F103" s="725" t="s">
        <v>844</v>
      </c>
      <c r="G103" s="51"/>
      <c r="H103" s="48"/>
    </row>
    <row r="104" spans="1:8" s="700" customFormat="1" x14ac:dyDescent="0.2">
      <c r="A104" s="699" t="s">
        <v>541</v>
      </c>
      <c r="B104" s="170" t="s">
        <v>592</v>
      </c>
      <c r="C104" s="725"/>
      <c r="D104" s="725"/>
      <c r="E104" s="725"/>
      <c r="F104" s="725"/>
      <c r="G104" s="51" t="s">
        <v>844</v>
      </c>
      <c r="H104" s="48"/>
    </row>
    <row r="105" spans="1:8" s="700" customFormat="1" ht="12.75" customHeight="1" x14ac:dyDescent="0.2">
      <c r="A105" s="699"/>
      <c r="B105" s="58"/>
      <c r="C105" s="59"/>
      <c r="D105" s="59"/>
      <c r="E105" s="59"/>
      <c r="F105" s="59"/>
      <c r="G105" s="57"/>
      <c r="H105" s="48"/>
    </row>
    <row r="106" spans="1:8" s="700" customFormat="1" ht="39" customHeight="1" x14ac:dyDescent="0.2">
      <c r="A106" s="698" t="s">
        <v>420</v>
      </c>
      <c r="B106" s="916" t="s">
        <v>965</v>
      </c>
      <c r="C106" s="916"/>
      <c r="D106" s="916"/>
      <c r="E106" s="916"/>
      <c r="F106" s="916"/>
      <c r="G106" s="916"/>
      <c r="H106" s="48"/>
    </row>
    <row r="107" spans="1:8" s="204" customFormat="1" ht="18.75" customHeight="1" x14ac:dyDescent="0.2">
      <c r="A107" s="698" t="s">
        <v>420</v>
      </c>
      <c r="B107" s="840" t="s">
        <v>783</v>
      </c>
      <c r="C107" s="840"/>
      <c r="D107" s="840"/>
      <c r="E107" s="576"/>
      <c r="F107" s="717"/>
      <c r="G107" s="573"/>
      <c r="H107" s="48"/>
    </row>
    <row r="108" spans="1:8" s="204" customFormat="1" ht="12.75" customHeight="1" x14ac:dyDescent="0.2">
      <c r="A108" s="698" t="s">
        <v>420</v>
      </c>
      <c r="B108" s="840" t="s">
        <v>784</v>
      </c>
      <c r="C108" s="840"/>
      <c r="D108" s="840"/>
      <c r="E108" s="576"/>
      <c r="F108" s="717"/>
      <c r="G108" s="573"/>
      <c r="H108" s="48"/>
    </row>
    <row r="109" spans="1:8" s="204" customFormat="1" ht="12.75" customHeight="1" x14ac:dyDescent="0.2">
      <c r="A109" s="698" t="s">
        <v>420</v>
      </c>
      <c r="B109" s="840" t="s">
        <v>785</v>
      </c>
      <c r="C109" s="840"/>
      <c r="D109" s="840"/>
      <c r="E109" s="576" t="s">
        <v>844</v>
      </c>
      <c r="F109" s="717"/>
      <c r="G109" s="573"/>
      <c r="H109" s="48"/>
    </row>
    <row r="110" spans="1:8" s="204" customFormat="1" ht="12.75" customHeight="1" x14ac:dyDescent="0.2">
      <c r="A110" s="698"/>
      <c r="B110" s="716"/>
      <c r="C110" s="716"/>
      <c r="D110" s="716"/>
      <c r="E110" s="243"/>
      <c r="F110" s="206"/>
      <c r="G110" s="57"/>
      <c r="H110" s="48"/>
    </row>
    <row r="111" spans="1:8" s="204" customFormat="1" ht="12.75" customHeight="1" x14ac:dyDescent="0.2">
      <c r="A111" s="698"/>
      <c r="B111" s="716"/>
      <c r="C111" s="716"/>
      <c r="D111" s="716"/>
      <c r="E111" s="243"/>
      <c r="F111" s="206"/>
      <c r="G111" s="57"/>
      <c r="H111" s="48"/>
    </row>
    <row r="112" spans="1:8" s="204" customFormat="1" ht="12.75" customHeight="1" x14ac:dyDescent="0.2">
      <c r="A112" s="698"/>
      <c r="B112" s="716"/>
      <c r="C112" s="716"/>
      <c r="D112" s="716"/>
      <c r="E112" s="243"/>
      <c r="F112" s="206"/>
      <c r="G112" s="57"/>
      <c r="H112" s="48"/>
    </row>
    <row r="113" spans="1:8" s="204" customFormat="1" ht="12.75" customHeight="1" x14ac:dyDescent="0.2">
      <c r="A113" s="698"/>
      <c r="B113" s="716"/>
      <c r="C113" s="716"/>
      <c r="D113" s="716"/>
      <c r="E113" s="243"/>
      <c r="F113" s="206"/>
      <c r="G113" s="57"/>
      <c r="H113" s="48"/>
    </row>
    <row r="114" spans="1:8" s="204" customFormat="1" ht="12.75" customHeight="1" x14ac:dyDescent="0.2">
      <c r="A114" s="698" t="s">
        <v>420</v>
      </c>
      <c r="B114" s="904" t="s">
        <v>789</v>
      </c>
      <c r="C114" s="904"/>
      <c r="D114" s="904"/>
      <c r="E114" s="904"/>
      <c r="F114" s="904"/>
      <c r="G114" s="904"/>
      <c r="H114" s="48"/>
    </row>
    <row r="115" spans="1:8" s="204" customFormat="1" ht="12.75" customHeight="1" x14ac:dyDescent="0.2">
      <c r="A115" s="698"/>
      <c r="B115" s="905" t="s">
        <v>966</v>
      </c>
      <c r="C115" s="906"/>
      <c r="D115" s="906"/>
      <c r="E115" s="906"/>
      <c r="F115" s="906"/>
      <c r="G115" s="906"/>
      <c r="H115" s="48"/>
    </row>
    <row r="116" spans="1:8" s="204" customFormat="1" ht="12.75" customHeight="1" x14ac:dyDescent="0.2">
      <c r="A116" s="698"/>
      <c r="B116" s="917" t="s">
        <v>790</v>
      </c>
      <c r="C116" s="906"/>
      <c r="D116" s="906"/>
      <c r="E116" s="906"/>
      <c r="F116" s="906"/>
      <c r="G116" s="906"/>
      <c r="H116" s="48"/>
    </row>
    <row r="117" spans="1:8" s="204" customFormat="1" ht="12.75" customHeight="1" x14ac:dyDescent="0.2">
      <c r="A117" s="698" t="s">
        <v>420</v>
      </c>
      <c r="B117" s="904" t="s">
        <v>786</v>
      </c>
      <c r="C117" s="904"/>
      <c r="D117" s="904"/>
      <c r="E117" s="574"/>
      <c r="F117" s="243"/>
      <c r="G117" s="575"/>
      <c r="H117" s="48"/>
    </row>
    <row r="118" spans="1:8" s="204" customFormat="1" ht="12.75" customHeight="1" x14ac:dyDescent="0.2">
      <c r="A118" s="698" t="s">
        <v>420</v>
      </c>
      <c r="B118" s="904" t="s">
        <v>787</v>
      </c>
      <c r="C118" s="904"/>
      <c r="D118" s="904"/>
      <c r="E118" s="574"/>
      <c r="F118" s="243"/>
      <c r="G118" s="575"/>
      <c r="H118" s="48"/>
    </row>
    <row r="119" spans="1:8" s="204" customFormat="1" ht="12.75" customHeight="1" x14ac:dyDescent="0.2">
      <c r="A119" s="698" t="s">
        <v>420</v>
      </c>
      <c r="B119" s="904" t="s">
        <v>788</v>
      </c>
      <c r="C119" s="904"/>
      <c r="D119" s="904"/>
      <c r="E119" s="576" t="s">
        <v>844</v>
      </c>
      <c r="F119" s="243"/>
      <c r="G119" s="575"/>
      <c r="H119" s="48"/>
    </row>
    <row r="120" spans="1:8" s="204" customFormat="1" ht="12.75" customHeight="1" x14ac:dyDescent="0.2">
      <c r="A120" s="698"/>
      <c r="B120" s="716"/>
      <c r="C120" s="716"/>
      <c r="D120" s="716"/>
      <c r="E120" s="243"/>
      <c r="F120" s="206"/>
      <c r="G120" s="57"/>
      <c r="H120" s="48"/>
    </row>
    <row r="121" spans="1:8" s="204" customFormat="1" ht="12.75" customHeight="1" x14ac:dyDescent="0.2">
      <c r="A121" s="698"/>
      <c r="B121" s="716"/>
      <c r="C121" s="716"/>
      <c r="D121" s="716"/>
      <c r="E121" s="243"/>
      <c r="F121" s="206"/>
      <c r="G121" s="57"/>
      <c r="H121" s="48"/>
    </row>
    <row r="122" spans="1:8" s="204" customFormat="1" ht="12.75" customHeight="1" x14ac:dyDescent="0.2">
      <c r="A122" s="688"/>
      <c r="B122" s="205"/>
      <c r="C122" s="206"/>
      <c r="D122" s="206"/>
      <c r="E122" s="206"/>
      <c r="F122" s="206"/>
      <c r="G122" s="57"/>
      <c r="H122" s="48"/>
    </row>
    <row r="123" spans="1:8" s="204" customFormat="1" ht="12.75" customHeight="1" thickBot="1" x14ac:dyDescent="0.25">
      <c r="A123" s="698" t="s">
        <v>388</v>
      </c>
      <c r="B123" s="904" t="s">
        <v>601</v>
      </c>
      <c r="C123" s="904"/>
      <c r="D123" s="904"/>
      <c r="E123" s="904"/>
      <c r="F123" s="904"/>
      <c r="G123" s="904"/>
      <c r="H123" s="48"/>
    </row>
    <row r="124" spans="1:8" s="204" customFormat="1" ht="12.75" customHeight="1" x14ac:dyDescent="0.2">
      <c r="A124" s="698" t="s">
        <v>388</v>
      </c>
      <c r="B124" s="716"/>
      <c r="C124" s="716"/>
      <c r="D124" s="716"/>
      <c r="E124" s="262" t="s">
        <v>84</v>
      </c>
      <c r="F124" s="263" t="s">
        <v>85</v>
      </c>
      <c r="G124" s="716"/>
      <c r="H124" s="48"/>
    </row>
    <row r="125" spans="1:8" s="204" customFormat="1" ht="13.5" customHeight="1" x14ac:dyDescent="0.2">
      <c r="A125" s="698" t="s">
        <v>388</v>
      </c>
      <c r="B125" s="716" t="s">
        <v>602</v>
      </c>
      <c r="C125" s="716"/>
      <c r="D125" s="716"/>
      <c r="E125" s="264"/>
      <c r="F125" s="265"/>
      <c r="G125" s="57"/>
      <c r="H125" s="48"/>
    </row>
    <row r="126" spans="1:8" s="204" customFormat="1" ht="12.75" customHeight="1" x14ac:dyDescent="0.2">
      <c r="A126" s="698" t="s">
        <v>388</v>
      </c>
      <c r="B126" s="716" t="s">
        <v>603</v>
      </c>
      <c r="C126" s="716"/>
      <c r="D126" s="716"/>
      <c r="E126" s="264"/>
      <c r="F126" s="265"/>
      <c r="G126" s="57"/>
      <c r="H126" s="48"/>
    </row>
    <row r="127" spans="1:8" s="204" customFormat="1" ht="15.75" customHeight="1" x14ac:dyDescent="0.2">
      <c r="A127" s="698" t="s">
        <v>388</v>
      </c>
      <c r="B127" s="233" t="s">
        <v>604</v>
      </c>
      <c r="C127" s="243"/>
      <c r="D127" s="243"/>
      <c r="E127" s="264"/>
      <c r="F127" s="265"/>
      <c r="G127" s="57"/>
      <c r="H127" s="48"/>
    </row>
    <row r="128" spans="1:8" s="204" customFormat="1" ht="12.75" customHeight="1" x14ac:dyDescent="0.2">
      <c r="A128" s="698" t="s">
        <v>388</v>
      </c>
      <c r="B128" s="730" t="s">
        <v>605</v>
      </c>
      <c r="C128" s="243"/>
      <c r="D128" s="243"/>
      <c r="E128" s="264"/>
      <c r="F128" s="265"/>
      <c r="G128" s="57"/>
      <c r="H128" s="48"/>
    </row>
    <row r="129" spans="1:8" s="204" customFormat="1" ht="28.5" customHeight="1" x14ac:dyDescent="0.2">
      <c r="A129" s="698" t="s">
        <v>388</v>
      </c>
      <c r="B129" s="723" t="s">
        <v>606</v>
      </c>
      <c r="C129" s="243"/>
      <c r="D129" s="243"/>
      <c r="E129" s="264"/>
      <c r="F129" s="265"/>
      <c r="G129" s="57"/>
      <c r="H129" s="48"/>
    </row>
    <row r="130" spans="1:8" s="204" customFormat="1" ht="15" customHeight="1" x14ac:dyDescent="0.2">
      <c r="A130" s="698" t="s">
        <v>388</v>
      </c>
      <c r="B130" s="730" t="s">
        <v>607</v>
      </c>
      <c r="C130" s="243"/>
      <c r="D130" s="243"/>
      <c r="E130" s="506" t="s">
        <v>844</v>
      </c>
      <c r="F130" s="507" t="s">
        <v>844</v>
      </c>
      <c r="G130" s="57"/>
      <c r="H130" s="48"/>
    </row>
    <row r="131" spans="1:8" s="204" customFormat="1" ht="12.75" customHeight="1" thickBot="1" x14ac:dyDescent="0.25">
      <c r="A131" s="698" t="s">
        <v>388</v>
      </c>
      <c r="B131" s="730" t="s">
        <v>379</v>
      </c>
      <c r="C131" s="243"/>
      <c r="D131" s="243"/>
      <c r="E131" s="508" t="s">
        <v>844</v>
      </c>
      <c r="F131" s="509" t="s">
        <v>844</v>
      </c>
      <c r="G131" s="57"/>
      <c r="H131" s="48"/>
    </row>
    <row r="132" spans="1:8" s="204" customFormat="1" ht="12.75" customHeight="1" x14ac:dyDescent="0.2">
      <c r="A132" s="699"/>
      <c r="B132" s="58"/>
      <c r="C132" s="59"/>
      <c r="D132" s="59"/>
      <c r="E132" s="59"/>
      <c r="F132" s="59"/>
      <c r="G132" s="48"/>
      <c r="H132" s="48"/>
    </row>
    <row r="133" spans="1:8" s="700" customFormat="1" x14ac:dyDescent="0.2">
      <c r="A133" s="699" t="s">
        <v>389</v>
      </c>
      <c r="B133" s="925" t="s">
        <v>608</v>
      </c>
      <c r="C133" s="926"/>
      <c r="D133" s="926"/>
      <c r="E133" s="926"/>
      <c r="F133" s="926"/>
      <c r="G133" s="48"/>
      <c r="H133" s="48"/>
    </row>
    <row r="134" spans="1:8" s="700" customFormat="1" x14ac:dyDescent="0.2">
      <c r="A134" s="699" t="s">
        <v>389</v>
      </c>
      <c r="B134" s="715"/>
      <c r="C134" s="510" t="s">
        <v>421</v>
      </c>
      <c r="D134" s="31" t="s">
        <v>422</v>
      </c>
      <c r="E134" s="708"/>
      <c r="F134" s="708"/>
      <c r="G134" s="48"/>
      <c r="H134" s="48"/>
    </row>
    <row r="135" spans="1:8" s="700" customFormat="1" x14ac:dyDescent="0.2">
      <c r="A135" s="699"/>
      <c r="B135" s="56"/>
      <c r="C135" s="57"/>
      <c r="D135" s="48"/>
      <c r="E135" s="48"/>
      <c r="F135" s="48"/>
      <c r="G135" s="48"/>
      <c r="H135" s="48"/>
    </row>
    <row r="136" spans="1:8" s="700" customFormat="1" x14ac:dyDescent="0.2">
      <c r="A136" s="692"/>
      <c r="B136" s="726"/>
      <c r="C136" s="52"/>
      <c r="D136" s="53"/>
      <c r="E136" s="30"/>
      <c r="F136" s="27"/>
      <c r="G136" s="726"/>
      <c r="H136" s="48"/>
    </row>
    <row r="137" spans="1:8" s="700" customFormat="1" ht="12.75" customHeight="1" x14ac:dyDescent="0.2">
      <c r="A137" s="699" t="s">
        <v>593</v>
      </c>
      <c r="B137" s="826" t="s">
        <v>597</v>
      </c>
      <c r="C137" s="857"/>
      <c r="D137" s="857"/>
      <c r="E137" s="511" t="s">
        <v>875</v>
      </c>
      <c r="F137" s="27"/>
      <c r="G137" s="726"/>
    </row>
    <row r="138" spans="1:8" s="700" customFormat="1" ht="27" customHeight="1" x14ac:dyDescent="0.2">
      <c r="A138" s="699" t="s">
        <v>593</v>
      </c>
      <c r="B138" s="857" t="s">
        <v>596</v>
      </c>
      <c r="C138" s="857"/>
      <c r="D138" s="857"/>
      <c r="E138" s="579" t="s">
        <v>875</v>
      </c>
      <c r="F138" s="27"/>
      <c r="G138" s="726"/>
    </row>
    <row r="139" spans="1:8" s="700" customFormat="1" ht="27" customHeight="1" x14ac:dyDescent="0.2">
      <c r="A139" s="699"/>
      <c r="B139" s="714"/>
      <c r="C139" s="714"/>
      <c r="D139" s="714"/>
      <c r="E139" s="62"/>
      <c r="F139" s="27"/>
      <c r="G139" s="726"/>
    </row>
    <row r="140" spans="1:8" s="700" customFormat="1" ht="13.5" customHeight="1" x14ac:dyDescent="0.2">
      <c r="A140" s="699" t="s">
        <v>595</v>
      </c>
      <c r="B140" s="918" t="s">
        <v>390</v>
      </c>
      <c r="C140" s="919"/>
      <c r="D140" s="919"/>
      <c r="E140" s="919"/>
      <c r="F140" s="920"/>
      <c r="G140" s="726"/>
    </row>
    <row r="141" spans="1:8" s="700" customFormat="1" ht="27" customHeight="1" x14ac:dyDescent="0.2">
      <c r="A141" s="699" t="s">
        <v>595</v>
      </c>
      <c r="B141" s="927" t="s">
        <v>954</v>
      </c>
      <c r="C141" s="928"/>
      <c r="D141" s="928"/>
      <c r="E141" s="928"/>
      <c r="F141" s="929"/>
      <c r="G141" s="726"/>
    </row>
    <row r="142" spans="1:8" s="700" customFormat="1" x14ac:dyDescent="0.2">
      <c r="A142" s="699"/>
      <c r="B142" s="159"/>
      <c r="C142" s="159"/>
      <c r="D142" s="159"/>
      <c r="E142" s="62"/>
      <c r="F142" s="27"/>
      <c r="G142" s="726"/>
    </row>
    <row r="143" spans="1:8" s="700" customFormat="1" ht="15.75" customHeight="1" x14ac:dyDescent="0.2">
      <c r="A143" s="211" t="s">
        <v>609</v>
      </c>
      <c r="B143" s="930" t="s">
        <v>6</v>
      </c>
      <c r="C143" s="931"/>
      <c r="D143" s="931"/>
      <c r="E143" s="931"/>
      <c r="F143" s="931"/>
      <c r="G143" s="48"/>
    </row>
    <row r="144" spans="1:8" s="700" customFormat="1" ht="17.25" customHeight="1" x14ac:dyDescent="0.2">
      <c r="A144" s="211" t="s">
        <v>609</v>
      </c>
      <c r="B144" s="246" t="s">
        <v>7</v>
      </c>
      <c r="C144" s="214"/>
      <c r="D144" s="55"/>
      <c r="E144" s="55"/>
      <c r="F144" s="47"/>
      <c r="G144" s="48"/>
      <c r="H144" s="48"/>
    </row>
    <row r="145" spans="1:11" s="700" customFormat="1" x14ac:dyDescent="0.2">
      <c r="A145" s="211" t="s">
        <v>609</v>
      </c>
      <c r="B145" s="246" t="s">
        <v>539</v>
      </c>
      <c r="C145" s="214"/>
      <c r="D145" s="55"/>
      <c r="E145" s="55"/>
      <c r="F145" s="47"/>
      <c r="G145" s="726"/>
      <c r="H145" s="48"/>
    </row>
    <row r="146" spans="1:11" s="700" customFormat="1" x14ac:dyDescent="0.2">
      <c r="A146" s="211" t="s">
        <v>609</v>
      </c>
      <c r="B146" s="246" t="s">
        <v>594</v>
      </c>
      <c r="C146" s="214"/>
      <c r="D146" s="55"/>
      <c r="E146" s="55"/>
      <c r="F146" s="47"/>
      <c r="G146" s="726"/>
    </row>
    <row r="147" spans="1:11" s="700" customFormat="1" x14ac:dyDescent="0.2">
      <c r="A147" s="211" t="s">
        <v>609</v>
      </c>
      <c r="B147" s="246" t="s">
        <v>8</v>
      </c>
      <c r="C147" s="402" t="s">
        <v>844</v>
      </c>
      <c r="D147" s="55"/>
      <c r="E147" s="55"/>
      <c r="F147" s="47"/>
      <c r="G147" s="726"/>
    </row>
    <row r="148" spans="1:11" s="700" customFormat="1" x14ac:dyDescent="0.2">
      <c r="A148" s="211" t="s">
        <v>609</v>
      </c>
      <c r="B148" s="718" t="s">
        <v>9</v>
      </c>
      <c r="C148" s="402" t="s">
        <v>844</v>
      </c>
      <c r="D148" s="714"/>
      <c r="E148" s="62"/>
      <c r="F148" s="27"/>
      <c r="G148" s="726"/>
    </row>
    <row r="149" spans="1:11" s="700" customFormat="1" x14ac:dyDescent="0.2">
      <c r="A149" s="211" t="s">
        <v>609</v>
      </c>
      <c r="B149" s="246" t="s">
        <v>10</v>
      </c>
      <c r="C149" s="512" t="s">
        <v>844</v>
      </c>
      <c r="D149" s="726"/>
      <c r="E149" s="726"/>
      <c r="F149" s="726"/>
      <c r="G149" s="726"/>
    </row>
    <row r="150" spans="1:11" s="700" customFormat="1" x14ac:dyDescent="0.2">
      <c r="A150" s="211" t="s">
        <v>609</v>
      </c>
      <c r="B150" s="246" t="s">
        <v>11</v>
      </c>
      <c r="C150" s="874"/>
      <c r="D150" s="889"/>
      <c r="E150" s="846"/>
      <c r="F150" s="726"/>
      <c r="G150" s="726"/>
    </row>
    <row r="151" spans="1:11" s="684" customFormat="1" x14ac:dyDescent="0.2">
      <c r="A151" s="211"/>
      <c r="B151" s="233"/>
      <c r="C151" s="683"/>
      <c r="D151" s="683"/>
      <c r="E151" s="683"/>
    </row>
    <row r="152" spans="1:11" ht="15.75" x14ac:dyDescent="0.25">
      <c r="B152" s="22" t="s">
        <v>773</v>
      </c>
      <c r="C152" s="52"/>
      <c r="D152" s="35"/>
      <c r="F152" s="27"/>
    </row>
    <row r="153" spans="1:11" ht="39" customHeight="1" x14ac:dyDescent="0.2">
      <c r="B153" s="921" t="s">
        <v>1226</v>
      </c>
      <c r="C153" s="838"/>
      <c r="D153" s="838"/>
      <c r="E153" s="838"/>
      <c r="F153" s="838"/>
    </row>
    <row r="154" spans="1:11" ht="41.25" customHeight="1" x14ac:dyDescent="0.25">
      <c r="B154" s="22"/>
      <c r="C154" s="52"/>
      <c r="D154" s="35"/>
      <c r="F154" s="27"/>
    </row>
    <row r="155" spans="1:11" ht="98.25" customHeight="1" x14ac:dyDescent="0.2">
      <c r="A155" s="314" t="s">
        <v>525</v>
      </c>
      <c r="B155" s="922" t="s">
        <v>1231</v>
      </c>
      <c r="C155" s="923"/>
      <c r="D155" s="923"/>
      <c r="E155" s="923"/>
      <c r="F155" s="923"/>
      <c r="H155" s="236"/>
      <c r="I155" s="281"/>
      <c r="J155" s="281"/>
      <c r="K155" s="281"/>
    </row>
    <row r="156" spans="1:11" ht="13.5" customHeight="1" x14ac:dyDescent="0.2">
      <c r="A156" s="314"/>
      <c r="B156" s="304"/>
      <c r="C156" s="284"/>
      <c r="D156" s="284"/>
      <c r="E156" s="284"/>
      <c r="F156" s="284"/>
      <c r="H156" s="250"/>
    </row>
    <row r="157" spans="1:11" x14ac:dyDescent="0.2">
      <c r="A157" s="314" t="s">
        <v>525</v>
      </c>
      <c r="B157" s="125" t="s">
        <v>774</v>
      </c>
      <c r="C157" s="65">
        <f>'C CAS'!C157</f>
        <v>2.5999999999999999E-2</v>
      </c>
      <c r="D157" s="826" t="s">
        <v>775</v>
      </c>
      <c r="E157" s="924"/>
      <c r="F157" s="64">
        <f>'C CAS'!F157</f>
        <v>11</v>
      </c>
    </row>
    <row r="158" spans="1:11" x14ac:dyDescent="0.2">
      <c r="A158" s="314" t="s">
        <v>525</v>
      </c>
      <c r="B158" s="125" t="s">
        <v>776</v>
      </c>
      <c r="C158" s="65">
        <f>'C CAS'!C158</f>
        <v>0.34</v>
      </c>
      <c r="D158" s="826" t="s">
        <v>225</v>
      </c>
      <c r="E158" s="924"/>
      <c r="F158" s="64">
        <f>'C CAS'!F158</f>
        <v>144</v>
      </c>
    </row>
    <row r="159" spans="1:11" x14ac:dyDescent="0.2">
      <c r="A159" s="314"/>
      <c r="B159" s="304"/>
      <c r="C159" s="284"/>
      <c r="D159" s="284"/>
      <c r="E159" s="284"/>
      <c r="F159" s="284"/>
    </row>
    <row r="160" spans="1:11" x14ac:dyDescent="0.2">
      <c r="A160" s="314" t="s">
        <v>525</v>
      </c>
      <c r="B160" s="36"/>
      <c r="C160" s="124" t="s">
        <v>226</v>
      </c>
      <c r="D160" s="124" t="s">
        <v>227</v>
      </c>
      <c r="E160" s="418" t="s">
        <v>879</v>
      </c>
    </row>
    <row r="161" spans="1:9" s="732" customFormat="1" x14ac:dyDescent="0.2">
      <c r="A161" s="733"/>
      <c r="B161" s="584" t="s">
        <v>955</v>
      </c>
      <c r="C161" s="124">
        <f>'C CAS'!C161</f>
        <v>1130</v>
      </c>
      <c r="D161" s="124">
        <f>'C CAS'!D161</f>
        <v>1235</v>
      </c>
      <c r="E161" s="588">
        <f>'C CAS'!E161</f>
        <v>1204</v>
      </c>
    </row>
    <row r="162" spans="1:9" ht="25.5" x14ac:dyDescent="0.2">
      <c r="A162" s="314" t="s">
        <v>525</v>
      </c>
      <c r="B162" s="667" t="s">
        <v>922</v>
      </c>
      <c r="C162" s="124" t="str">
        <f>'C CAS'!C162</f>
        <v>n/a</v>
      </c>
      <c r="D162" s="124" t="str">
        <f>'C CAS'!D162</f>
        <v>n/a</v>
      </c>
      <c r="E162" s="588" t="str">
        <f>'C CAS'!E162</f>
        <v>n/a</v>
      </c>
    </row>
    <row r="163" spans="1:9" x14ac:dyDescent="0.2">
      <c r="A163" s="314" t="s">
        <v>525</v>
      </c>
      <c r="B163" s="306" t="s">
        <v>346</v>
      </c>
      <c r="C163" s="124" t="str">
        <f>'C CAS'!C163</f>
        <v>n/a</v>
      </c>
      <c r="D163" s="124" t="str">
        <f>'C CAS'!D163</f>
        <v>n/a</v>
      </c>
      <c r="E163" s="588" t="str">
        <f>'C CAS'!E163</f>
        <v>n/a</v>
      </c>
    </row>
    <row r="164" spans="1:9" x14ac:dyDescent="0.2">
      <c r="A164" s="314" t="s">
        <v>525</v>
      </c>
      <c r="B164" s="306" t="s">
        <v>228</v>
      </c>
      <c r="C164" s="802">
        <f>'C CAS'!C164</f>
        <v>22.75</v>
      </c>
      <c r="D164" s="25">
        <f>'C CAS'!D164</f>
        <v>29</v>
      </c>
      <c r="E164" s="804">
        <f>'C CAS'!E164</f>
        <v>25.5</v>
      </c>
    </row>
    <row r="165" spans="1:9" x14ac:dyDescent="0.2">
      <c r="A165" s="314" t="s">
        <v>525</v>
      </c>
      <c r="B165" s="306" t="s">
        <v>230</v>
      </c>
      <c r="C165" s="25">
        <f>'C CAS'!C165</f>
        <v>21</v>
      </c>
      <c r="D165" s="25">
        <f>'C CAS'!D165</f>
        <v>28</v>
      </c>
      <c r="E165" s="804">
        <f>'C CAS'!E165</f>
        <v>24.9</v>
      </c>
    </row>
    <row r="166" spans="1:9" x14ac:dyDescent="0.2">
      <c r="A166" s="314" t="s">
        <v>525</v>
      </c>
      <c r="B166" s="306" t="s">
        <v>229</v>
      </c>
      <c r="C166" s="25">
        <f>'C CAS'!C166</f>
        <v>21</v>
      </c>
      <c r="D166" s="25">
        <f>'C CAS'!D166</f>
        <v>30</v>
      </c>
      <c r="E166" s="804">
        <f>'C CAS'!E166</f>
        <v>24.9</v>
      </c>
    </row>
    <row r="167" spans="1:9" x14ac:dyDescent="0.2">
      <c r="A167" s="211" t="s">
        <v>525</v>
      </c>
      <c r="B167" s="194" t="s">
        <v>1228</v>
      </c>
      <c r="C167" s="412" t="s">
        <v>875</v>
      </c>
      <c r="D167" s="412" t="s">
        <v>875</v>
      </c>
      <c r="E167" s="418" t="s">
        <v>875</v>
      </c>
    </row>
    <row r="168" spans="1:9" s="785" customFormat="1" x14ac:dyDescent="0.2">
      <c r="A168" s="211" t="s">
        <v>525</v>
      </c>
      <c r="B168" s="194" t="s">
        <v>1229</v>
      </c>
      <c r="C168" s="412" t="s">
        <v>875</v>
      </c>
      <c r="D168" s="412" t="s">
        <v>875</v>
      </c>
      <c r="E168" s="418" t="s">
        <v>875</v>
      </c>
    </row>
    <row r="169" spans="1:9" s="785" customFormat="1" x14ac:dyDescent="0.2">
      <c r="A169" s="211" t="s">
        <v>525</v>
      </c>
      <c r="B169" s="194" t="s">
        <v>381</v>
      </c>
      <c r="C169" s="412" t="s">
        <v>875</v>
      </c>
      <c r="D169" s="412" t="s">
        <v>875</v>
      </c>
      <c r="E169" s="418" t="s">
        <v>875</v>
      </c>
    </row>
    <row r="170" spans="1:9" x14ac:dyDescent="0.2">
      <c r="C170" s="187"/>
      <c r="D170" s="187"/>
    </row>
    <row r="171" spans="1:9" x14ac:dyDescent="0.2">
      <c r="A171" s="314" t="s">
        <v>525</v>
      </c>
      <c r="B171" s="935" t="s">
        <v>270</v>
      </c>
      <c r="C171" s="936"/>
      <c r="D171" s="936"/>
      <c r="E171" s="936"/>
      <c r="F171" s="936"/>
      <c r="G171" s="538"/>
      <c r="H171" s="538"/>
    </row>
    <row r="172" spans="1:9" ht="47.25" customHeight="1" x14ac:dyDescent="0.2">
      <c r="A172" s="314" t="s">
        <v>525</v>
      </c>
      <c r="B172" s="36"/>
      <c r="C172" s="736" t="s">
        <v>922</v>
      </c>
      <c r="D172" s="124" t="s">
        <v>346</v>
      </c>
      <c r="E172" s="806" t="s">
        <v>956</v>
      </c>
      <c r="F172" s="419" t="s">
        <v>955</v>
      </c>
      <c r="G172" s="419" t="s">
        <v>922</v>
      </c>
      <c r="H172" s="419" t="s">
        <v>346</v>
      </c>
      <c r="I172" s="419" t="s">
        <v>963</v>
      </c>
    </row>
    <row r="173" spans="1:9" x14ac:dyDescent="0.2">
      <c r="A173" s="314" t="s">
        <v>525</v>
      </c>
      <c r="B173" s="537" t="s">
        <v>231</v>
      </c>
      <c r="C173" s="424">
        <f>'C CAS'!C173</f>
        <v>9.0899999999999995E-2</v>
      </c>
      <c r="D173" s="424">
        <f>'C CAS'!D173</f>
        <v>0.18179999999999999</v>
      </c>
      <c r="E173" s="424">
        <f>'C CAS'!E173</f>
        <v>9.0899999999999995E-2</v>
      </c>
      <c r="F173" s="805">
        <f>'C CAS'!F173</f>
        <v>1</v>
      </c>
      <c r="G173" s="805">
        <f>'C CAS'!G173</f>
        <v>1</v>
      </c>
      <c r="H173" s="805">
        <f>'C CAS'!H173</f>
        <v>2</v>
      </c>
      <c r="I173" s="805" t="str">
        <f>'C CAS'!I173</f>
        <v>1400-1600</v>
      </c>
    </row>
    <row r="174" spans="1:9" x14ac:dyDescent="0.2">
      <c r="A174" s="314" t="s">
        <v>525</v>
      </c>
      <c r="B174" s="537" t="s">
        <v>232</v>
      </c>
      <c r="C174" s="424">
        <f>'C CAS'!C174</f>
        <v>0.36359999999999998</v>
      </c>
      <c r="D174" s="424">
        <f>'C CAS'!D174</f>
        <v>0.18179999999999999</v>
      </c>
      <c r="E174" s="424">
        <f>'C CAS'!E174</f>
        <v>0.2727</v>
      </c>
      <c r="F174" s="805">
        <f>'C CAS'!F174</f>
        <v>3</v>
      </c>
      <c r="G174" s="805">
        <f>'C CAS'!G174</f>
        <v>4</v>
      </c>
      <c r="H174" s="805">
        <f>'C CAS'!H174</f>
        <v>2</v>
      </c>
      <c r="I174" s="805" t="str">
        <f>'C CAS'!I174</f>
        <v>1200-1399</v>
      </c>
    </row>
    <row r="175" spans="1:9" x14ac:dyDescent="0.2">
      <c r="A175" s="314" t="s">
        <v>525</v>
      </c>
      <c r="B175" s="537" t="s">
        <v>347</v>
      </c>
      <c r="C175" s="424">
        <f>'C CAS'!C175</f>
        <v>0.36359999999999998</v>
      </c>
      <c r="D175" s="424">
        <f>'C CAS'!D175</f>
        <v>0.54549999999999998</v>
      </c>
      <c r="E175" s="424">
        <f>'C CAS'!E175</f>
        <v>0.63639999999999997</v>
      </c>
      <c r="F175" s="805">
        <f>'C CAS'!F175</f>
        <v>7</v>
      </c>
      <c r="G175" s="805">
        <f>'C CAS'!G175</f>
        <v>4</v>
      </c>
      <c r="H175" s="805">
        <f>'C CAS'!H175</f>
        <v>6</v>
      </c>
      <c r="I175" s="805" t="str">
        <f>'C CAS'!I175</f>
        <v>1000-1199</v>
      </c>
    </row>
    <row r="176" spans="1:9" x14ac:dyDescent="0.2">
      <c r="A176" s="314" t="s">
        <v>525</v>
      </c>
      <c r="B176" s="537" t="s">
        <v>348</v>
      </c>
      <c r="C176" s="424">
        <f>'C CAS'!C176</f>
        <v>9.0899999999999995E-2</v>
      </c>
      <c r="D176" s="424">
        <f>'C CAS'!D176</f>
        <v>0</v>
      </c>
      <c r="E176" s="424">
        <f>'C CAS'!E176</f>
        <v>0</v>
      </c>
      <c r="F176" s="805">
        <f>'C CAS'!F176</f>
        <v>0</v>
      </c>
      <c r="G176" s="805">
        <f>'C CAS'!G176</f>
        <v>1</v>
      </c>
      <c r="H176" s="805">
        <f>'C CAS'!H176</f>
        <v>0</v>
      </c>
      <c r="I176" s="805" t="str">
        <f>'C CAS'!I176</f>
        <v>800-999</v>
      </c>
    </row>
    <row r="177" spans="1:12" x14ac:dyDescent="0.2">
      <c r="A177" s="314" t="s">
        <v>525</v>
      </c>
      <c r="B177" s="537" t="s">
        <v>349</v>
      </c>
      <c r="C177" s="424">
        <f>'C CAS'!C177</f>
        <v>0</v>
      </c>
      <c r="D177" s="424">
        <f>'C CAS'!D177</f>
        <v>0</v>
      </c>
      <c r="E177" s="424">
        <f>'C CAS'!E177</f>
        <v>0</v>
      </c>
      <c r="F177" s="805">
        <f>'C CAS'!F177</f>
        <v>0</v>
      </c>
      <c r="G177" s="805">
        <f>'C CAS'!G177</f>
        <v>0</v>
      </c>
      <c r="H177" s="805">
        <f>'C CAS'!H177</f>
        <v>0</v>
      </c>
      <c r="I177" s="805" t="str">
        <f>'C CAS'!I177</f>
        <v>600-799</v>
      </c>
    </row>
    <row r="178" spans="1:12" x14ac:dyDescent="0.2">
      <c r="A178" s="314" t="s">
        <v>525</v>
      </c>
      <c r="B178" s="537" t="s">
        <v>350</v>
      </c>
      <c r="C178" s="424">
        <f>'C CAS'!C178</f>
        <v>0</v>
      </c>
      <c r="D178" s="424">
        <f>'C CAS'!D178</f>
        <v>0</v>
      </c>
      <c r="E178" s="424">
        <f>'C CAS'!E178</f>
        <v>0</v>
      </c>
      <c r="F178" s="805">
        <f>'C CAS'!F178</f>
        <v>0</v>
      </c>
      <c r="G178" s="805">
        <f>'C CAS'!G178</f>
        <v>0</v>
      </c>
      <c r="H178" s="805">
        <f>'C CAS'!H178</f>
        <v>0</v>
      </c>
      <c r="I178" s="805" t="str">
        <f>'C CAS'!I178</f>
        <v>400-599</v>
      </c>
    </row>
    <row r="179" spans="1:12" x14ac:dyDescent="0.2">
      <c r="B179" s="194" t="s">
        <v>572</v>
      </c>
      <c r="C179" s="424">
        <f>'C CAS'!C179</f>
        <v>0.90899999999999992</v>
      </c>
      <c r="D179" s="424">
        <f>'C CAS'!D179</f>
        <v>0.90899999999999992</v>
      </c>
      <c r="E179" s="424">
        <f>'C CAS'!E179</f>
        <v>1</v>
      </c>
      <c r="F179" s="805">
        <f>'C CAS'!F179</f>
        <v>11</v>
      </c>
      <c r="G179" s="805">
        <f>'C CAS'!G179</f>
        <v>10</v>
      </c>
      <c r="H179" s="805">
        <f>'C CAS'!H179</f>
        <v>10</v>
      </c>
      <c r="I179" s="805" t="str">
        <f>'C CAS'!I179</f>
        <v>Total should = 100%</v>
      </c>
      <c r="J179" s="705" t="s">
        <v>1240</v>
      </c>
    </row>
    <row r="180" spans="1:12" x14ac:dyDescent="0.2">
      <c r="A180" s="314" t="s">
        <v>525</v>
      </c>
      <c r="B180" s="36"/>
      <c r="C180" s="124" t="s">
        <v>228</v>
      </c>
      <c r="D180" s="124" t="s">
        <v>229</v>
      </c>
      <c r="E180" s="124" t="s">
        <v>230</v>
      </c>
      <c r="F180" s="809" t="s">
        <v>1228</v>
      </c>
      <c r="G180" s="809" t="s">
        <v>1229</v>
      </c>
      <c r="H180" s="421" t="s">
        <v>228</v>
      </c>
      <c r="I180" s="422" t="s">
        <v>880</v>
      </c>
      <c r="J180" s="422" t="s">
        <v>230</v>
      </c>
      <c r="K180" s="422" t="s">
        <v>1228</v>
      </c>
      <c r="L180" s="422" t="s">
        <v>1229</v>
      </c>
    </row>
    <row r="181" spans="1:12" x14ac:dyDescent="0.2">
      <c r="A181" s="314" t="s">
        <v>525</v>
      </c>
      <c r="B181" s="537" t="s">
        <v>351</v>
      </c>
      <c r="C181" s="193">
        <f>'C CAS'!C181</f>
        <v>0.22919999999999999</v>
      </c>
      <c r="D181" s="193">
        <f>'C CAS'!D181</f>
        <v>0.26319999999999999</v>
      </c>
      <c r="E181" s="193">
        <f>'C CAS'!E181</f>
        <v>0.19470000000000001</v>
      </c>
      <c r="F181" s="193">
        <f>'C CAS'!F181</f>
        <v>0.33329999999999999</v>
      </c>
      <c r="G181" s="193">
        <f>'C CAS'!G181</f>
        <v>0.26319999999999999</v>
      </c>
      <c r="H181" s="810">
        <f>'C CAS'!H181</f>
        <v>33</v>
      </c>
      <c r="I181" s="810">
        <f>'C CAS'!I181</f>
        <v>30</v>
      </c>
      <c r="J181" s="810">
        <f>'C CAS'!J181</f>
        <v>22</v>
      </c>
      <c r="K181" s="810">
        <f>'C CAS'!K181</f>
        <v>38</v>
      </c>
      <c r="L181" s="810">
        <f>'C CAS'!L181</f>
        <v>30</v>
      </c>
    </row>
    <row r="182" spans="1:12" x14ac:dyDescent="0.2">
      <c r="A182" s="314" t="s">
        <v>525</v>
      </c>
      <c r="B182" s="537" t="s">
        <v>352</v>
      </c>
      <c r="C182" s="193">
        <f>'C CAS'!C182</f>
        <v>0.39579999999999999</v>
      </c>
      <c r="D182" s="193">
        <f>'C CAS'!D182</f>
        <v>0.29820000000000002</v>
      </c>
      <c r="E182" s="193">
        <f>'C CAS'!E182</f>
        <v>0.42480000000000001</v>
      </c>
      <c r="F182" s="193">
        <f>'C CAS'!F182</f>
        <v>0.31580000000000003</v>
      </c>
      <c r="G182" s="193">
        <f>'C CAS'!G182</f>
        <v>0.35089999999999999</v>
      </c>
      <c r="H182" s="810">
        <f>'C CAS'!H182</f>
        <v>57</v>
      </c>
      <c r="I182" s="810">
        <f>'C CAS'!I182</f>
        <v>34</v>
      </c>
      <c r="J182" s="810">
        <f>'C CAS'!J182</f>
        <v>48</v>
      </c>
      <c r="K182" s="810">
        <f>'C CAS'!K182</f>
        <v>36</v>
      </c>
      <c r="L182" s="810">
        <f>'C CAS'!L182</f>
        <v>40</v>
      </c>
    </row>
    <row r="183" spans="1:12" x14ac:dyDescent="0.2">
      <c r="A183" s="314" t="s">
        <v>525</v>
      </c>
      <c r="B183" s="537" t="s">
        <v>353</v>
      </c>
      <c r="C183" s="193">
        <f>'C CAS'!C183</f>
        <v>0.31940000000000002</v>
      </c>
      <c r="D183" s="193">
        <f>'C CAS'!D183</f>
        <v>0.33329999999999999</v>
      </c>
      <c r="E183" s="193">
        <f>'C CAS'!E183</f>
        <v>0.26550000000000001</v>
      </c>
      <c r="F183" s="193">
        <f>'C CAS'!F183</f>
        <v>0.29820000000000002</v>
      </c>
      <c r="G183" s="193">
        <f>'C CAS'!G183</f>
        <v>0.307</v>
      </c>
      <c r="H183" s="810">
        <f>'C CAS'!H183</f>
        <v>46</v>
      </c>
      <c r="I183" s="810">
        <f>'C CAS'!I183</f>
        <v>38</v>
      </c>
      <c r="J183" s="810">
        <f>'C CAS'!J183</f>
        <v>30</v>
      </c>
      <c r="K183" s="810">
        <f>'C CAS'!K183</f>
        <v>34</v>
      </c>
      <c r="L183" s="810">
        <f>'C CAS'!L183</f>
        <v>35</v>
      </c>
    </row>
    <row r="184" spans="1:12" x14ac:dyDescent="0.2">
      <c r="A184" s="314" t="s">
        <v>525</v>
      </c>
      <c r="B184" s="37" t="s">
        <v>354</v>
      </c>
      <c r="C184" s="193">
        <f>'C CAS'!C184</f>
        <v>5.5599999999999997E-2</v>
      </c>
      <c r="D184" s="193">
        <f>'C CAS'!D184</f>
        <v>8.77E-2</v>
      </c>
      <c r="E184" s="193">
        <f>'C CAS'!E184</f>
        <v>0.115</v>
      </c>
      <c r="F184" s="193">
        <f>'C CAS'!F184</f>
        <v>8.77E-2</v>
      </c>
      <c r="G184" s="193">
        <f>'C CAS'!G184</f>
        <v>0.115</v>
      </c>
      <c r="H184" s="810">
        <f>'C CAS'!H184</f>
        <v>8</v>
      </c>
      <c r="I184" s="810">
        <f>'C CAS'!I184</f>
        <v>10</v>
      </c>
      <c r="J184" s="810">
        <f>'C CAS'!J184</f>
        <v>13</v>
      </c>
      <c r="K184" s="810">
        <f>'C CAS'!K184</f>
        <v>6</v>
      </c>
      <c r="L184" s="810">
        <f>'C CAS'!L184</f>
        <v>9</v>
      </c>
    </row>
    <row r="185" spans="1:12" x14ac:dyDescent="0.2">
      <c r="A185" s="314" t="s">
        <v>525</v>
      </c>
      <c r="B185" s="37" t="s">
        <v>355</v>
      </c>
      <c r="C185" s="193">
        <f>'C CAS'!C185</f>
        <v>0</v>
      </c>
      <c r="D185" s="193">
        <f>'C CAS'!D185</f>
        <v>1.7500000000000002E-2</v>
      </c>
      <c r="E185" s="193">
        <f>'C CAS'!E185</f>
        <v>0</v>
      </c>
      <c r="F185" s="193">
        <f>'C CAS'!F185</f>
        <v>1.7500000000000002E-2</v>
      </c>
      <c r="G185" s="193">
        <f>'C CAS'!G185</f>
        <v>0</v>
      </c>
      <c r="H185" s="810">
        <f>'C CAS'!H185</f>
        <v>0</v>
      </c>
      <c r="I185" s="810">
        <f>'C CAS'!I185</f>
        <v>2</v>
      </c>
      <c r="J185" s="810">
        <f>'C CAS'!J185</f>
        <v>0</v>
      </c>
      <c r="K185" s="810">
        <f>'C CAS'!K185</f>
        <v>0</v>
      </c>
      <c r="L185" s="810">
        <f>'C CAS'!L185</f>
        <v>0</v>
      </c>
    </row>
    <row r="186" spans="1:12" x14ac:dyDescent="0.2">
      <c r="A186" s="314" t="s">
        <v>525</v>
      </c>
      <c r="B186" s="537" t="s">
        <v>356</v>
      </c>
      <c r="C186" s="193">
        <f>'C CAS'!C186</f>
        <v>0</v>
      </c>
      <c r="D186" s="193">
        <f>'C CAS'!D186</f>
        <v>0</v>
      </c>
      <c r="E186" s="193">
        <f>'C CAS'!E186</f>
        <v>0</v>
      </c>
      <c r="F186" s="193">
        <f>'C CAS'!F186</f>
        <v>0</v>
      </c>
      <c r="G186" s="193">
        <f>'C CAS'!G186</f>
        <v>0</v>
      </c>
      <c r="H186" s="810">
        <f>'C CAS'!H186</f>
        <v>0</v>
      </c>
      <c r="I186" s="810">
        <f>'C CAS'!I186</f>
        <v>0</v>
      </c>
      <c r="J186" s="810">
        <f>'C CAS'!J186</f>
        <v>0</v>
      </c>
      <c r="K186" s="810">
        <f>'C CAS'!K186</f>
        <v>0</v>
      </c>
      <c r="L186" s="810">
        <f>'C CAS'!L186</f>
        <v>0</v>
      </c>
    </row>
    <row r="187" spans="1:12" x14ac:dyDescent="0.2">
      <c r="B187" s="537" t="s">
        <v>572</v>
      </c>
      <c r="C187" s="193">
        <f>'C CAS'!C187</f>
        <v>1</v>
      </c>
      <c r="D187" s="193">
        <f>'C CAS'!D187</f>
        <v>0.99990000000000001</v>
      </c>
      <c r="E187" s="193">
        <f>'C CAS'!E187</f>
        <v>1</v>
      </c>
      <c r="F187" s="193">
        <f>'C CAS'!F187</f>
        <v>1.0525000000000002</v>
      </c>
      <c r="G187" s="193">
        <f>'C CAS'!G187</f>
        <v>1.0361</v>
      </c>
      <c r="H187" s="810">
        <f>'C CAS'!H187</f>
        <v>144</v>
      </c>
      <c r="I187" s="810">
        <f>'C CAS'!I187</f>
        <v>114</v>
      </c>
      <c r="J187" s="810">
        <f>'C CAS'!J187</f>
        <v>113</v>
      </c>
      <c r="K187" s="810">
        <f>'C CAS'!K187</f>
        <v>114</v>
      </c>
      <c r="L187" s="810">
        <f>'C CAS'!L187</f>
        <v>114</v>
      </c>
    </row>
    <row r="188" spans="1:12" ht="46.5" customHeight="1" x14ac:dyDescent="0.2">
      <c r="A188" s="314" t="s">
        <v>526</v>
      </c>
      <c r="B188" s="937" t="s">
        <v>100</v>
      </c>
      <c r="C188" s="937"/>
      <c r="D188" s="937"/>
      <c r="E188" s="937"/>
      <c r="F188" s="937"/>
    </row>
    <row r="189" spans="1:12" x14ac:dyDescent="0.2">
      <c r="A189" s="314" t="s">
        <v>526</v>
      </c>
      <c r="B189" s="938" t="s">
        <v>357</v>
      </c>
      <c r="C189" s="938"/>
      <c r="D189" s="938"/>
      <c r="E189" s="66">
        <f>'C CAS'!E189</f>
        <v>0.4</v>
      </c>
      <c r="F189" s="52"/>
      <c r="G189" s="374"/>
    </row>
    <row r="190" spans="1:12" x14ac:dyDescent="0.2">
      <c r="A190" s="314" t="s">
        <v>526</v>
      </c>
      <c r="B190" s="857" t="s">
        <v>358</v>
      </c>
      <c r="C190" s="857"/>
      <c r="D190" s="857"/>
      <c r="E190" s="66">
        <f>'C CAS'!E190</f>
        <v>0.4</v>
      </c>
      <c r="F190" s="52"/>
      <c r="G190" s="374"/>
    </row>
    <row r="191" spans="1:12" x14ac:dyDescent="0.2">
      <c r="A191" s="314" t="s">
        <v>526</v>
      </c>
      <c r="B191" s="857" t="s">
        <v>359</v>
      </c>
      <c r="C191" s="857"/>
      <c r="D191" s="857"/>
      <c r="E191" s="66">
        <f>'C CAS'!E191</f>
        <v>0.6</v>
      </c>
      <c r="F191" s="188" t="s">
        <v>423</v>
      </c>
      <c r="G191" s="374"/>
    </row>
    <row r="192" spans="1:12" x14ac:dyDescent="0.2">
      <c r="A192" s="314" t="s">
        <v>526</v>
      </c>
      <c r="B192" s="857" t="s">
        <v>250</v>
      </c>
      <c r="C192" s="857"/>
      <c r="D192" s="857"/>
      <c r="E192" s="66">
        <f>'C CAS'!E192</f>
        <v>0.4</v>
      </c>
      <c r="F192" s="188" t="s">
        <v>424</v>
      </c>
      <c r="G192" s="374"/>
    </row>
    <row r="193" spans="1:7" x14ac:dyDescent="0.2">
      <c r="A193" s="314" t="s">
        <v>526</v>
      </c>
      <c r="B193" s="857" t="s">
        <v>251</v>
      </c>
      <c r="C193" s="857"/>
      <c r="D193" s="857"/>
      <c r="E193" s="66">
        <f>'C CAS'!E193</f>
        <v>0.2</v>
      </c>
      <c r="F193" s="52"/>
      <c r="G193" s="374"/>
    </row>
    <row r="194" spans="1:7" ht="26.25" customHeight="1" x14ac:dyDescent="0.2">
      <c r="A194" s="314" t="s">
        <v>526</v>
      </c>
      <c r="B194" s="932" t="s">
        <v>582</v>
      </c>
      <c r="C194" s="907"/>
      <c r="D194" s="907"/>
      <c r="E194" s="915"/>
      <c r="F194" s="72">
        <f>'C CAS'!F194</f>
        <v>1.2E-2</v>
      </c>
    </row>
    <row r="195" spans="1:7" ht="25.5" customHeight="1" x14ac:dyDescent="0.2">
      <c r="F195" s="27"/>
    </row>
    <row r="196" spans="1:7" ht="38.25" customHeight="1" x14ac:dyDescent="0.2">
      <c r="A196" s="314" t="s">
        <v>527</v>
      </c>
      <c r="B196" s="921" t="s">
        <v>618</v>
      </c>
      <c r="C196" s="838"/>
      <c r="D196" s="838"/>
      <c r="E196" s="838"/>
      <c r="F196" s="838"/>
    </row>
    <row r="197" spans="1:7" s="741" customFormat="1" ht="15" customHeight="1" x14ac:dyDescent="0.2">
      <c r="A197" s="740" t="s">
        <v>527</v>
      </c>
      <c r="B197" s="934" t="s">
        <v>967</v>
      </c>
      <c r="C197" s="934"/>
      <c r="D197" s="171">
        <f>'C CAS'!D197</f>
        <v>8.0600000000000005E-2</v>
      </c>
      <c r="E197" s="427">
        <f>'C CAS'!E197</f>
        <v>34</v>
      </c>
      <c r="F197" s="737"/>
    </row>
    <row r="198" spans="1:7" x14ac:dyDescent="0.2">
      <c r="A198" s="314" t="s">
        <v>527</v>
      </c>
      <c r="B198" s="933" t="s">
        <v>969</v>
      </c>
      <c r="C198" s="934"/>
      <c r="D198" s="171">
        <f>'C CAS'!D198</f>
        <v>0.4123</v>
      </c>
      <c r="E198" s="427">
        <f>'C CAS'!E198</f>
        <v>174</v>
      </c>
      <c r="F198" s="52"/>
    </row>
    <row r="199" spans="1:7" x14ac:dyDescent="0.2">
      <c r="A199" s="314" t="s">
        <v>527</v>
      </c>
      <c r="B199" s="934" t="s">
        <v>12</v>
      </c>
      <c r="C199" s="934"/>
      <c r="D199" s="171">
        <f>'C CAS'!D199</f>
        <v>0.20619999999999999</v>
      </c>
      <c r="E199" s="427">
        <f>'C CAS'!E199</f>
        <v>87</v>
      </c>
      <c r="F199" s="52"/>
    </row>
    <row r="200" spans="1:7" x14ac:dyDescent="0.2">
      <c r="A200" s="314" t="s">
        <v>527</v>
      </c>
      <c r="B200" s="934" t="s">
        <v>13</v>
      </c>
      <c r="C200" s="934"/>
      <c r="D200" s="171">
        <f>'C CAS'!D200</f>
        <v>0.12559999999999999</v>
      </c>
      <c r="E200" s="427">
        <f>'C CAS'!E200</f>
        <v>53</v>
      </c>
      <c r="F200" s="52"/>
    </row>
    <row r="201" spans="1:7" x14ac:dyDescent="0.2">
      <c r="A201" s="314" t="s">
        <v>527</v>
      </c>
      <c r="B201" s="934" t="s">
        <v>14</v>
      </c>
      <c r="C201" s="934"/>
      <c r="D201" s="171">
        <f>'C CAS'!D201</f>
        <v>0.09</v>
      </c>
      <c r="E201" s="427">
        <f>'C CAS'!E201</f>
        <v>38</v>
      </c>
      <c r="F201" s="52"/>
    </row>
    <row r="202" spans="1:7" x14ac:dyDescent="0.2">
      <c r="A202" s="314" t="s">
        <v>527</v>
      </c>
      <c r="B202" s="934" t="s">
        <v>15</v>
      </c>
      <c r="C202" s="934"/>
      <c r="D202" s="171">
        <f>'C CAS'!D202</f>
        <v>7.3499999999999996E-2</v>
      </c>
      <c r="E202" s="427">
        <f>'C CAS'!E202</f>
        <v>31</v>
      </c>
      <c r="F202" s="52"/>
    </row>
    <row r="203" spans="1:7" x14ac:dyDescent="0.2">
      <c r="A203" s="314" t="s">
        <v>527</v>
      </c>
      <c r="B203" s="934" t="s">
        <v>16</v>
      </c>
      <c r="C203" s="934"/>
      <c r="D203" s="171">
        <f>'C CAS'!D203</f>
        <v>1.18E-2</v>
      </c>
      <c r="E203" s="427">
        <f>'C CAS'!E203</f>
        <v>5</v>
      </c>
      <c r="F203" s="52"/>
    </row>
    <row r="204" spans="1:7" x14ac:dyDescent="0.2">
      <c r="A204" s="314" t="s">
        <v>527</v>
      </c>
      <c r="B204" s="857" t="s">
        <v>252</v>
      </c>
      <c r="C204" s="857"/>
      <c r="D204" s="171">
        <f>'C CAS'!D204</f>
        <v>0</v>
      </c>
      <c r="E204" s="427">
        <f>'C CAS'!E204</f>
        <v>0</v>
      </c>
      <c r="F204" s="52"/>
    </row>
    <row r="205" spans="1:7" x14ac:dyDescent="0.2">
      <c r="A205" s="314" t="s">
        <v>527</v>
      </c>
      <c r="B205" s="857" t="s">
        <v>253</v>
      </c>
      <c r="C205" s="857"/>
      <c r="D205" s="171">
        <f>'C CAS'!D205</f>
        <v>0</v>
      </c>
      <c r="E205" s="427">
        <f>'C CAS'!E205</f>
        <v>0</v>
      </c>
      <c r="F205" s="52"/>
    </row>
    <row r="206" spans="1:7" x14ac:dyDescent="0.2">
      <c r="B206" s="939" t="s">
        <v>572</v>
      </c>
      <c r="C206" s="940"/>
      <c r="D206" s="171">
        <f>'C CAS'!D206</f>
        <v>1</v>
      </c>
      <c r="E206" s="427">
        <f>'C CAS'!E206</f>
        <v>422</v>
      </c>
      <c r="F206" s="30"/>
    </row>
    <row r="207" spans="1:7" s="30" customFormat="1" x14ac:dyDescent="0.2">
      <c r="A207" s="159"/>
      <c r="B207" s="215"/>
      <c r="C207" s="215"/>
      <c r="D207" s="215"/>
      <c r="E207" s="38"/>
    </row>
    <row r="208" spans="1:7" s="30" customFormat="1" ht="31.5" customHeight="1" x14ac:dyDescent="0.2">
      <c r="A208" s="314" t="s">
        <v>528</v>
      </c>
      <c r="B208" s="941" t="s">
        <v>619</v>
      </c>
      <c r="C208" s="942"/>
      <c r="D208" s="942"/>
      <c r="E208" s="253">
        <f>'C CAS'!E208</f>
        <v>3.6</v>
      </c>
      <c r="F208" s="70"/>
    </row>
    <row r="209" spans="1:8" s="30" customFormat="1" ht="27" customHeight="1" x14ac:dyDescent="0.2">
      <c r="A209" s="314" t="s">
        <v>528</v>
      </c>
      <c r="B209" s="826" t="s">
        <v>658</v>
      </c>
      <c r="C209" s="857"/>
      <c r="D209" s="857"/>
      <c r="E209" s="428">
        <f>'C CAS'!E209</f>
        <v>0.998</v>
      </c>
      <c r="F209" s="52"/>
    </row>
    <row r="210" spans="1:8" ht="24.75" customHeight="1" x14ac:dyDescent="0.2">
      <c r="F210" s="30"/>
    </row>
    <row r="211" spans="1:8" ht="15.75" x14ac:dyDescent="0.25">
      <c r="B211" s="22" t="s">
        <v>254</v>
      </c>
      <c r="C211" s="726"/>
      <c r="D211" s="726"/>
      <c r="E211" s="726"/>
      <c r="F211" s="30"/>
      <c r="G211" s="726"/>
    </row>
    <row r="212" spans="1:8" s="700" customFormat="1" x14ac:dyDescent="0.2">
      <c r="A212" s="699" t="s">
        <v>529</v>
      </c>
      <c r="B212" s="3" t="s">
        <v>255</v>
      </c>
      <c r="C212" s="726"/>
      <c r="D212" s="726"/>
      <c r="E212" s="726"/>
      <c r="F212" s="30"/>
      <c r="G212" s="726"/>
    </row>
    <row r="213" spans="1:8" s="700" customFormat="1" x14ac:dyDescent="0.2">
      <c r="A213" s="699" t="s">
        <v>529</v>
      </c>
      <c r="B213" s="715"/>
      <c r="C213" s="31" t="s">
        <v>421</v>
      </c>
      <c r="D213" s="31" t="s">
        <v>422</v>
      </c>
      <c r="E213" s="708"/>
      <c r="F213" s="708"/>
      <c r="G213" s="48"/>
    </row>
    <row r="214" spans="1:8" s="700" customFormat="1" ht="25.5" x14ac:dyDescent="0.2">
      <c r="A214" s="699" t="s">
        <v>529</v>
      </c>
      <c r="B214" s="711" t="s">
        <v>256</v>
      </c>
      <c r="C214" s="31"/>
      <c r="D214" s="383" t="s">
        <v>844</v>
      </c>
      <c r="E214" s="726"/>
      <c r="F214" s="27"/>
      <c r="G214" s="726"/>
      <c r="H214" s="48"/>
    </row>
    <row r="215" spans="1:8" s="700" customFormat="1" x14ac:dyDescent="0.2">
      <c r="A215" s="699" t="s">
        <v>529</v>
      </c>
      <c r="B215" s="722" t="s">
        <v>257</v>
      </c>
      <c r="C215" s="73"/>
      <c r="D215" s="726"/>
      <c r="E215" s="726"/>
      <c r="F215" s="71"/>
      <c r="G215" s="726"/>
    </row>
    <row r="216" spans="1:8" s="700" customFormat="1" x14ac:dyDescent="0.2">
      <c r="A216" s="699" t="s">
        <v>529</v>
      </c>
      <c r="B216" s="715"/>
      <c r="C216" s="31" t="s">
        <v>421</v>
      </c>
      <c r="D216" s="31" t="s">
        <v>422</v>
      </c>
      <c r="E216" s="708"/>
      <c r="F216" s="708"/>
      <c r="G216" s="48"/>
    </row>
    <row r="217" spans="1:8" s="700" customFormat="1" ht="25.5" x14ac:dyDescent="0.2">
      <c r="A217" s="699" t="s">
        <v>529</v>
      </c>
      <c r="B217" s="712" t="s">
        <v>258</v>
      </c>
      <c r="C217" s="383" t="s">
        <v>875</v>
      </c>
      <c r="D217" s="31"/>
      <c r="E217" s="726"/>
      <c r="F217" s="27"/>
      <c r="G217" s="726"/>
      <c r="H217" s="48"/>
    </row>
    <row r="218" spans="1:8" s="700" customFormat="1" x14ac:dyDescent="0.2">
      <c r="A218" s="699"/>
      <c r="B218" s="714"/>
      <c r="C218" s="101"/>
      <c r="D218" s="101"/>
      <c r="E218" s="726"/>
      <c r="F218" s="27"/>
      <c r="G218" s="726"/>
    </row>
    <row r="219" spans="1:8" s="700" customFormat="1" ht="12.75" customHeight="1" x14ac:dyDescent="0.2">
      <c r="A219" s="699" t="s">
        <v>529</v>
      </c>
      <c r="B219" s="943" t="s">
        <v>17</v>
      </c>
      <c r="C219" s="853"/>
      <c r="D219" s="853"/>
      <c r="E219" s="726"/>
      <c r="F219" s="27"/>
      <c r="G219" s="726"/>
    </row>
    <row r="220" spans="1:8" s="700" customFormat="1" ht="27" customHeight="1" x14ac:dyDescent="0.2">
      <c r="A220" s="699" t="s">
        <v>529</v>
      </c>
      <c r="B220" s="720" t="s">
        <v>18</v>
      </c>
      <c r="C220" s="214"/>
      <c r="D220" s="101"/>
      <c r="E220" s="726"/>
      <c r="F220" s="27"/>
      <c r="G220" s="726"/>
    </row>
    <row r="221" spans="1:8" s="700" customFormat="1" x14ac:dyDescent="0.2">
      <c r="A221" s="699" t="s">
        <v>529</v>
      </c>
      <c r="B221" s="720" t="s">
        <v>19</v>
      </c>
      <c r="C221" s="402" t="s">
        <v>844</v>
      </c>
      <c r="D221" s="101"/>
      <c r="E221" s="726"/>
      <c r="F221" s="27"/>
      <c r="G221" s="726"/>
    </row>
    <row r="222" spans="1:8" s="700" customFormat="1" x14ac:dyDescent="0.2">
      <c r="A222" s="699" t="s">
        <v>529</v>
      </c>
      <c r="B222" s="720" t="s">
        <v>20</v>
      </c>
      <c r="C222" s="214"/>
      <c r="D222" s="101"/>
      <c r="E222" s="726"/>
      <c r="F222" s="27"/>
      <c r="G222" s="726"/>
    </row>
    <row r="223" spans="1:8" s="700" customFormat="1" x14ac:dyDescent="0.2">
      <c r="A223" s="692"/>
      <c r="B223" s="714"/>
      <c r="C223" s="101"/>
      <c r="D223" s="101"/>
      <c r="E223" s="726"/>
      <c r="F223" s="27"/>
      <c r="G223" s="726"/>
    </row>
    <row r="224" spans="1:8" s="700" customFormat="1" x14ac:dyDescent="0.2">
      <c r="A224" s="699" t="s">
        <v>529</v>
      </c>
      <c r="B224" s="715"/>
      <c r="C224" s="31" t="s">
        <v>421</v>
      </c>
      <c r="D224" s="31" t="s">
        <v>422</v>
      </c>
      <c r="E224" s="726"/>
      <c r="F224" s="27"/>
      <c r="G224" s="726"/>
    </row>
    <row r="225" spans="1:8" s="700" customFormat="1" ht="38.25" x14ac:dyDescent="0.2">
      <c r="A225" s="699" t="s">
        <v>529</v>
      </c>
      <c r="B225" s="720" t="s">
        <v>21</v>
      </c>
      <c r="C225" s="383" t="s">
        <v>875</v>
      </c>
      <c r="D225" s="31"/>
      <c r="E225" s="726"/>
      <c r="F225" s="27"/>
      <c r="G225" s="726"/>
    </row>
    <row r="226" spans="1:8" s="700" customFormat="1" x14ac:dyDescent="0.2">
      <c r="A226" s="692"/>
      <c r="B226" s="726"/>
      <c r="C226" s="726"/>
      <c r="D226" s="726"/>
      <c r="E226" s="726"/>
      <c r="F226" s="30"/>
      <c r="G226" s="726"/>
    </row>
    <row r="227" spans="1:8" s="700" customFormat="1" x14ac:dyDescent="0.2">
      <c r="A227" s="699" t="s">
        <v>530</v>
      </c>
      <c r="B227" s="3" t="s">
        <v>259</v>
      </c>
      <c r="C227" s="726"/>
      <c r="D227" s="726"/>
      <c r="E227" s="726"/>
      <c r="F227" s="30"/>
      <c r="G227" s="726"/>
    </row>
    <row r="228" spans="1:8" s="700" customFormat="1" x14ac:dyDescent="0.2">
      <c r="A228" s="699" t="s">
        <v>530</v>
      </c>
      <c r="B228" s="715"/>
      <c r="C228" s="31" t="s">
        <v>421</v>
      </c>
      <c r="D228" s="31" t="s">
        <v>422</v>
      </c>
      <c r="E228" s="708"/>
      <c r="F228" s="708"/>
      <c r="G228" s="48"/>
    </row>
    <row r="229" spans="1:8" s="700" customFormat="1" ht="25.5" x14ac:dyDescent="0.2">
      <c r="A229" s="699" t="s">
        <v>530</v>
      </c>
      <c r="B229" s="711" t="s">
        <v>260</v>
      </c>
      <c r="C229" s="722"/>
      <c r="D229" s="403" t="s">
        <v>844</v>
      </c>
      <c r="E229" s="726"/>
      <c r="F229" s="27"/>
      <c r="G229" s="726"/>
      <c r="H229" s="48"/>
    </row>
    <row r="230" spans="1:8" s="700" customFormat="1" x14ac:dyDescent="0.2">
      <c r="A230" s="699" t="s">
        <v>530</v>
      </c>
      <c r="B230" s="74" t="s">
        <v>659</v>
      </c>
      <c r="C230" s="404" t="s">
        <v>875</v>
      </c>
      <c r="D230" s="726"/>
      <c r="E230" s="726"/>
      <c r="F230" s="30"/>
      <c r="G230" s="726"/>
    </row>
    <row r="231" spans="1:8" s="700" customFormat="1" x14ac:dyDescent="0.2">
      <c r="A231" s="699" t="s">
        <v>530</v>
      </c>
      <c r="B231" s="74" t="s">
        <v>660</v>
      </c>
      <c r="C231" s="100">
        <v>43466</v>
      </c>
      <c r="D231" s="726"/>
      <c r="E231" s="726"/>
      <c r="F231" s="30"/>
      <c r="G231" s="726"/>
    </row>
    <row r="232" spans="1:8" s="700" customFormat="1" x14ac:dyDescent="0.2">
      <c r="A232" s="692"/>
      <c r="B232" s="49"/>
      <c r="C232" s="726"/>
      <c r="D232" s="726"/>
      <c r="E232" s="726"/>
      <c r="F232" s="30"/>
      <c r="G232" s="726"/>
    </row>
    <row r="233" spans="1:8" s="700" customFormat="1" x14ac:dyDescent="0.2">
      <c r="A233" s="699" t="s">
        <v>531</v>
      </c>
      <c r="B233" s="944"/>
      <c r="C233" s="872"/>
      <c r="D233" s="873"/>
      <c r="E233" s="31" t="s">
        <v>421</v>
      </c>
      <c r="F233" s="31" t="s">
        <v>422</v>
      </c>
      <c r="G233" s="48"/>
    </row>
    <row r="234" spans="1:8" s="700" customFormat="1" ht="12.75" customHeight="1" x14ac:dyDescent="0.2">
      <c r="A234" s="699" t="s">
        <v>531</v>
      </c>
      <c r="B234" s="945" t="s">
        <v>22</v>
      </c>
      <c r="C234" s="946"/>
      <c r="D234" s="947"/>
      <c r="E234" s="383" t="s">
        <v>844</v>
      </c>
      <c r="F234" s="31"/>
      <c r="G234" s="726"/>
      <c r="H234" s="48"/>
    </row>
    <row r="235" spans="1:8" s="700" customFormat="1" ht="28.5" customHeight="1" x14ac:dyDescent="0.2">
      <c r="A235" s="692"/>
      <c r="B235" s="726"/>
      <c r="C235" s="726"/>
      <c r="D235" s="726"/>
      <c r="E235" s="726"/>
      <c r="F235" s="30"/>
      <c r="G235" s="726"/>
    </row>
    <row r="236" spans="1:8" s="700" customFormat="1" x14ac:dyDescent="0.2">
      <c r="A236" s="699" t="s">
        <v>532</v>
      </c>
      <c r="B236" s="50" t="s">
        <v>661</v>
      </c>
      <c r="C236" s="726"/>
      <c r="D236" s="726"/>
      <c r="E236" s="726"/>
      <c r="F236" s="30"/>
      <c r="G236" s="726"/>
    </row>
    <row r="237" spans="1:8" s="700" customFormat="1" ht="25.5" x14ac:dyDescent="0.2">
      <c r="A237" s="699" t="s">
        <v>532</v>
      </c>
      <c r="B237" s="711" t="s">
        <v>662</v>
      </c>
      <c r="C237" s="513">
        <v>43344</v>
      </c>
      <c r="D237" s="42"/>
      <c r="E237" s="30"/>
      <c r="F237" s="30"/>
      <c r="G237" s="726"/>
    </row>
    <row r="238" spans="1:8" s="700" customFormat="1" x14ac:dyDescent="0.2">
      <c r="A238" s="699" t="s">
        <v>532</v>
      </c>
      <c r="B238" s="74" t="s">
        <v>663</v>
      </c>
      <c r="C238" s="722"/>
      <c r="D238" s="42"/>
      <c r="E238" s="30"/>
      <c r="F238" s="30"/>
      <c r="G238" s="726"/>
    </row>
    <row r="239" spans="1:8" s="700" customFormat="1" x14ac:dyDescent="0.2">
      <c r="A239" s="699" t="s">
        <v>532</v>
      </c>
      <c r="B239" s="75" t="s">
        <v>664</v>
      </c>
      <c r="C239" s="76"/>
      <c r="D239" s="42"/>
      <c r="E239" s="30"/>
      <c r="F239" s="30"/>
      <c r="G239" s="726"/>
    </row>
    <row r="240" spans="1:8" s="700" customFormat="1" x14ac:dyDescent="0.2">
      <c r="A240" s="699"/>
      <c r="B240" s="77"/>
      <c r="C240" s="61"/>
      <c r="D240" s="42"/>
      <c r="E240" s="30"/>
      <c r="F240" s="30"/>
      <c r="G240" s="726"/>
    </row>
    <row r="241" spans="1:7" s="700" customFormat="1" x14ac:dyDescent="0.2">
      <c r="A241" s="692"/>
      <c r="B241" s="30"/>
      <c r="C241" s="30"/>
      <c r="D241" s="30"/>
      <c r="E241" s="30"/>
      <c r="F241" s="30"/>
      <c r="G241" s="726"/>
    </row>
    <row r="242" spans="1:7" s="700" customFormat="1" x14ac:dyDescent="0.2">
      <c r="A242" s="699" t="s">
        <v>533</v>
      </c>
      <c r="B242" s="3" t="s">
        <v>583</v>
      </c>
      <c r="C242" s="726"/>
      <c r="D242" s="726"/>
      <c r="E242" s="726"/>
      <c r="F242" s="30"/>
      <c r="G242" s="726"/>
    </row>
    <row r="243" spans="1:7" s="700" customFormat="1" x14ac:dyDescent="0.2">
      <c r="A243" s="699" t="s">
        <v>533</v>
      </c>
      <c r="B243" s="706" t="s">
        <v>308</v>
      </c>
      <c r="C243" s="100"/>
      <c r="D243" s="726"/>
      <c r="E243" s="726"/>
      <c r="F243" s="30"/>
      <c r="G243" s="726"/>
    </row>
    <row r="244" spans="1:7" s="700" customFormat="1" x14ac:dyDescent="0.2">
      <c r="A244" s="699" t="s">
        <v>533</v>
      </c>
      <c r="B244" s="706" t="s">
        <v>309</v>
      </c>
      <c r="C244" s="408" t="s">
        <v>844</v>
      </c>
      <c r="D244" s="726"/>
      <c r="E244" s="726"/>
      <c r="F244" s="30"/>
      <c r="G244" s="726"/>
    </row>
    <row r="245" spans="1:7" s="700" customFormat="1" ht="38.25" x14ac:dyDescent="0.2">
      <c r="A245" s="699" t="s">
        <v>533</v>
      </c>
      <c r="B245" s="706" t="s">
        <v>310</v>
      </c>
      <c r="C245" s="99"/>
      <c r="D245" s="726"/>
      <c r="E245" s="726"/>
      <c r="F245" s="30"/>
      <c r="G245" s="726"/>
    </row>
    <row r="246" spans="1:7" s="700" customFormat="1" x14ac:dyDescent="0.2">
      <c r="A246" s="699" t="s">
        <v>533</v>
      </c>
      <c r="B246" s="75" t="s">
        <v>664</v>
      </c>
      <c r="C246" s="76"/>
      <c r="D246" s="726"/>
      <c r="E246" s="726"/>
      <c r="F246" s="30"/>
      <c r="G246" s="726"/>
    </row>
    <row r="247" spans="1:7" s="700" customFormat="1" x14ac:dyDescent="0.2">
      <c r="A247" s="699"/>
      <c r="B247" s="216"/>
      <c r="C247" s="217"/>
      <c r="D247" s="726"/>
      <c r="E247" s="726"/>
      <c r="F247" s="30"/>
      <c r="G247" s="726"/>
    </row>
    <row r="248" spans="1:7" s="700" customFormat="1" x14ac:dyDescent="0.2">
      <c r="A248" s="699" t="s">
        <v>533</v>
      </c>
      <c r="B248" s="950" t="s">
        <v>385</v>
      </c>
      <c r="C248" s="951"/>
      <c r="D248" s="404" t="s">
        <v>875</v>
      </c>
      <c r="E248" s="726"/>
      <c r="F248" s="30"/>
      <c r="G248" s="726"/>
    </row>
    <row r="249" spans="1:7" s="700" customFormat="1" x14ac:dyDescent="0.2">
      <c r="A249" s="699" t="s">
        <v>533</v>
      </c>
      <c r="B249" s="950" t="s">
        <v>23</v>
      </c>
      <c r="C249" s="951"/>
      <c r="D249" s="404" t="s">
        <v>886</v>
      </c>
      <c r="E249" s="726"/>
      <c r="F249" s="30"/>
      <c r="G249" s="726"/>
    </row>
    <row r="250" spans="1:7" s="700" customFormat="1" x14ac:dyDescent="0.2">
      <c r="A250" s="699" t="s">
        <v>533</v>
      </c>
      <c r="B250" s="950" t="s">
        <v>24</v>
      </c>
      <c r="C250" s="951"/>
      <c r="D250" s="726"/>
      <c r="E250" s="726"/>
      <c r="F250" s="30"/>
      <c r="G250" s="726"/>
    </row>
    <row r="251" spans="1:7" s="700" customFormat="1" x14ac:dyDescent="0.2">
      <c r="A251" s="699" t="s">
        <v>533</v>
      </c>
      <c r="B251" s="247" t="s">
        <v>25</v>
      </c>
      <c r="C251" s="404" t="s">
        <v>887</v>
      </c>
      <c r="D251" s="726"/>
      <c r="E251" s="726"/>
      <c r="F251" s="30"/>
      <c r="G251" s="726"/>
    </row>
    <row r="252" spans="1:7" s="700" customFormat="1" x14ac:dyDescent="0.2">
      <c r="A252" s="699" t="s">
        <v>533</v>
      </c>
      <c r="B252" s="247" t="s">
        <v>26</v>
      </c>
      <c r="C252" s="100"/>
      <c r="D252" s="726"/>
      <c r="E252" s="726"/>
      <c r="F252" s="30"/>
      <c r="G252" s="726"/>
    </row>
    <row r="253" spans="1:7" s="700" customFormat="1" x14ac:dyDescent="0.2">
      <c r="A253" s="699" t="s">
        <v>533</v>
      </c>
      <c r="B253" s="248" t="s">
        <v>27</v>
      </c>
      <c r="C253" s="100"/>
      <c r="D253" s="30"/>
      <c r="E253" s="30"/>
      <c r="F253" s="30"/>
      <c r="G253" s="726"/>
    </row>
    <row r="254" spans="1:7" s="700" customFormat="1" x14ac:dyDescent="0.2">
      <c r="A254" s="692"/>
      <c r="B254" s="726"/>
      <c r="C254" s="726"/>
      <c r="D254" s="726"/>
      <c r="E254" s="726"/>
      <c r="F254" s="30"/>
      <c r="G254" s="726"/>
    </row>
    <row r="255" spans="1:7" s="700" customFormat="1" x14ac:dyDescent="0.2">
      <c r="A255" s="699" t="s">
        <v>534</v>
      </c>
      <c r="B255" s="3" t="s">
        <v>261</v>
      </c>
      <c r="C255" s="726"/>
      <c r="D255" s="726"/>
      <c r="E255" s="726"/>
      <c r="F255" s="30"/>
      <c r="G255" s="726"/>
    </row>
    <row r="256" spans="1:7" s="700" customFormat="1" x14ac:dyDescent="0.2">
      <c r="A256" s="699" t="s">
        <v>534</v>
      </c>
      <c r="B256" s="944"/>
      <c r="C256" s="872"/>
      <c r="D256" s="873"/>
      <c r="E256" s="31" t="s">
        <v>421</v>
      </c>
      <c r="F256" s="31" t="s">
        <v>422</v>
      </c>
      <c r="G256" s="726"/>
    </row>
    <row r="257" spans="1:7" s="700" customFormat="1" ht="29.25" customHeight="1" x14ac:dyDescent="0.2">
      <c r="A257" s="699" t="s">
        <v>534</v>
      </c>
      <c r="B257" s="841" t="s">
        <v>262</v>
      </c>
      <c r="C257" s="842"/>
      <c r="D257" s="843"/>
      <c r="E257" s="383" t="s">
        <v>844</v>
      </c>
      <c r="F257" s="31"/>
      <c r="G257" s="726"/>
    </row>
    <row r="258" spans="1:7" s="700" customFormat="1" x14ac:dyDescent="0.2">
      <c r="A258" s="699" t="s">
        <v>534</v>
      </c>
      <c r="B258" s="938" t="s">
        <v>263</v>
      </c>
      <c r="C258" s="938"/>
      <c r="D258" s="719"/>
      <c r="E258" s="430" t="s">
        <v>888</v>
      </c>
      <c r="F258" s="27"/>
      <c r="G258" s="726"/>
    </row>
    <row r="259" spans="1:7" s="700" customFormat="1" x14ac:dyDescent="0.2">
      <c r="A259" s="692"/>
      <c r="B259" s="726"/>
      <c r="C259" s="726"/>
      <c r="D259" s="726"/>
      <c r="E259" s="726"/>
      <c r="F259" s="30"/>
      <c r="G259" s="726"/>
    </row>
    <row r="260" spans="1:7" s="700" customFormat="1" x14ac:dyDescent="0.2">
      <c r="A260" s="699" t="s">
        <v>535</v>
      </c>
      <c r="B260" s="3" t="s">
        <v>264</v>
      </c>
      <c r="C260" s="726"/>
      <c r="D260" s="726"/>
      <c r="E260" s="726"/>
      <c r="F260" s="30"/>
      <c r="G260" s="726"/>
    </row>
    <row r="261" spans="1:7" s="700" customFormat="1" x14ac:dyDescent="0.2">
      <c r="A261" s="699" t="s">
        <v>535</v>
      </c>
      <c r="B261" s="944"/>
      <c r="C261" s="872"/>
      <c r="D261" s="873"/>
      <c r="E261" s="31" t="s">
        <v>421</v>
      </c>
      <c r="F261" s="31" t="s">
        <v>422</v>
      </c>
      <c r="G261" s="726"/>
    </row>
    <row r="262" spans="1:7" s="700" customFormat="1" ht="45.75" customHeight="1" x14ac:dyDescent="0.2">
      <c r="A262" s="699" t="s">
        <v>535</v>
      </c>
      <c r="B262" s="841" t="s">
        <v>695</v>
      </c>
      <c r="C262" s="842"/>
      <c r="D262" s="843"/>
      <c r="E262" s="383" t="s">
        <v>844</v>
      </c>
      <c r="F262" s="31"/>
      <c r="G262" s="726"/>
    </row>
    <row r="263" spans="1:7" s="700" customFormat="1" ht="40.5" customHeight="1" x14ac:dyDescent="0.2">
      <c r="A263" s="692"/>
      <c r="B263" s="726"/>
      <c r="C263" s="726"/>
      <c r="D263" s="726"/>
      <c r="E263" s="726"/>
      <c r="F263" s="30"/>
      <c r="G263" s="726"/>
    </row>
    <row r="264" spans="1:7" s="700" customFormat="1" x14ac:dyDescent="0.2">
      <c r="A264" s="699" t="s">
        <v>536</v>
      </c>
      <c r="B264" s="259" t="s">
        <v>584</v>
      </c>
      <c r="C264" s="948" t="s">
        <v>382</v>
      </c>
      <c r="D264" s="926"/>
      <c r="E264" s="235" t="s">
        <v>502</v>
      </c>
      <c r="F264" s="30"/>
      <c r="G264" s="726"/>
    </row>
    <row r="265" spans="1:7" s="700" customFormat="1" x14ac:dyDescent="0.2">
      <c r="A265" s="692"/>
      <c r="B265" s="726"/>
      <c r="C265" s="726"/>
      <c r="D265" s="726"/>
      <c r="E265" s="726"/>
      <c r="F265" s="30"/>
      <c r="G265" s="726"/>
    </row>
    <row r="266" spans="1:7" s="700" customFormat="1" ht="15.75" x14ac:dyDescent="0.25">
      <c r="A266" s="692"/>
      <c r="B266" s="22" t="s">
        <v>265</v>
      </c>
      <c r="C266" s="726"/>
      <c r="D266" s="726"/>
      <c r="E266" s="726"/>
      <c r="F266" s="30"/>
      <c r="G266" s="726"/>
    </row>
    <row r="267" spans="1:7" s="700" customFormat="1" x14ac:dyDescent="0.2">
      <c r="A267" s="699" t="s">
        <v>537</v>
      </c>
      <c r="B267" s="3" t="s">
        <v>425</v>
      </c>
      <c r="C267" s="726"/>
      <c r="D267" s="726"/>
      <c r="E267" s="726"/>
      <c r="F267" s="30"/>
      <c r="G267" s="726"/>
    </row>
    <row r="268" spans="1:7" s="700" customFormat="1" x14ac:dyDescent="0.2">
      <c r="A268" s="699" t="s">
        <v>537</v>
      </c>
      <c r="B268" s="944"/>
      <c r="C268" s="872"/>
      <c r="D268" s="873"/>
      <c r="E268" s="31" t="s">
        <v>421</v>
      </c>
      <c r="F268" s="31" t="s">
        <v>422</v>
      </c>
      <c r="G268" s="726"/>
    </row>
    <row r="269" spans="1:7" s="700" customFormat="1" ht="65.25" customHeight="1" x14ac:dyDescent="0.2">
      <c r="A269" s="699" t="s">
        <v>537</v>
      </c>
      <c r="B269" s="841" t="s">
        <v>426</v>
      </c>
      <c r="C269" s="842"/>
      <c r="D269" s="843"/>
      <c r="E269" s="31"/>
      <c r="F269" s="383" t="s">
        <v>844</v>
      </c>
      <c r="G269" s="726"/>
    </row>
    <row r="270" spans="1:7" s="700" customFormat="1" ht="12.75" customHeight="1" x14ac:dyDescent="0.2">
      <c r="A270" s="699" t="s">
        <v>537</v>
      </c>
      <c r="B270" s="949" t="s">
        <v>427</v>
      </c>
      <c r="C270" s="949"/>
      <c r="D270" s="919"/>
      <c r="E270" s="101"/>
      <c r="F270" s="101"/>
      <c r="G270" s="726"/>
    </row>
    <row r="271" spans="1:7" s="700" customFormat="1" ht="12.75" customHeight="1" x14ac:dyDescent="0.2">
      <c r="A271" s="699" t="s">
        <v>537</v>
      </c>
      <c r="B271" s="856" t="s">
        <v>428</v>
      </c>
      <c r="C271" s="856"/>
      <c r="D271" s="856"/>
      <c r="E271" s="404" t="s">
        <v>875</v>
      </c>
      <c r="F271" s="101"/>
      <c r="G271" s="726"/>
    </row>
    <row r="272" spans="1:7" s="700" customFormat="1" ht="12.75" customHeight="1" x14ac:dyDescent="0.2">
      <c r="A272" s="699" t="s">
        <v>537</v>
      </c>
      <c r="B272" s="856" t="s">
        <v>429</v>
      </c>
      <c r="C272" s="856"/>
      <c r="D272" s="856"/>
      <c r="E272" s="404" t="s">
        <v>875</v>
      </c>
      <c r="F272" s="101"/>
      <c r="G272" s="726"/>
    </row>
    <row r="273" spans="1:7" s="700" customFormat="1" ht="12.75" customHeight="1" x14ac:dyDescent="0.2">
      <c r="A273" s="699" t="s">
        <v>537</v>
      </c>
      <c r="B273" s="856" t="s">
        <v>430</v>
      </c>
      <c r="C273" s="856"/>
      <c r="D273" s="856"/>
      <c r="E273" s="404" t="s">
        <v>875</v>
      </c>
      <c r="F273" s="101"/>
      <c r="G273" s="726"/>
    </row>
    <row r="274" spans="1:7" s="700" customFormat="1" ht="12.75" customHeight="1" x14ac:dyDescent="0.2">
      <c r="A274" s="699" t="s">
        <v>537</v>
      </c>
      <c r="B274" s="856" t="s">
        <v>431</v>
      </c>
      <c r="C274" s="856"/>
      <c r="D274" s="856"/>
      <c r="E274" s="404" t="s">
        <v>875</v>
      </c>
      <c r="F274" s="101"/>
      <c r="G274" s="726"/>
    </row>
    <row r="275" spans="1:7" s="700" customFormat="1" ht="12.75" customHeight="1" x14ac:dyDescent="0.2">
      <c r="A275" s="699" t="s">
        <v>537</v>
      </c>
      <c r="B275" s="957" t="s">
        <v>1227</v>
      </c>
      <c r="C275" s="957"/>
      <c r="D275" s="957"/>
      <c r="E275" s="101"/>
      <c r="F275" s="101"/>
      <c r="G275" s="726"/>
    </row>
    <row r="276" spans="1:7" s="700" customFormat="1" ht="12.75" customHeight="1" x14ac:dyDescent="0.2">
      <c r="A276" s="699" t="s">
        <v>537</v>
      </c>
      <c r="B276" s="856" t="s">
        <v>432</v>
      </c>
      <c r="C276" s="856"/>
      <c r="D276" s="856"/>
      <c r="E276" s="514" t="s">
        <v>875</v>
      </c>
      <c r="F276" s="101"/>
      <c r="G276" s="726"/>
    </row>
    <row r="277" spans="1:7" s="700" customFormat="1" ht="12.75" customHeight="1" x14ac:dyDescent="0.2">
      <c r="A277" s="699" t="s">
        <v>537</v>
      </c>
      <c r="B277" s="952" t="s">
        <v>433</v>
      </c>
      <c r="C277" s="952"/>
      <c r="D277" s="952"/>
      <c r="E277" s="515" t="s">
        <v>875</v>
      </c>
      <c r="F277" s="101"/>
      <c r="G277" s="726"/>
    </row>
    <row r="278" spans="1:7" s="700" customFormat="1" ht="12.75" customHeight="1" x14ac:dyDescent="0.2">
      <c r="A278" s="699" t="s">
        <v>537</v>
      </c>
      <c r="B278" s="918" t="s">
        <v>434</v>
      </c>
      <c r="C278" s="949"/>
      <c r="D278" s="949"/>
      <c r="E278" s="953"/>
      <c r="F278" s="954"/>
      <c r="G278" s="726"/>
    </row>
    <row r="279" spans="1:7" s="700" customFormat="1" x14ac:dyDescent="0.2">
      <c r="A279" s="699"/>
      <c r="B279" s="955"/>
      <c r="C279" s="885"/>
      <c r="D279" s="885"/>
      <c r="E279" s="885"/>
      <c r="F279" s="956"/>
      <c r="G279" s="726"/>
    </row>
    <row r="280" spans="1:7" s="700" customFormat="1" x14ac:dyDescent="0.2">
      <c r="A280" s="692"/>
      <c r="B280" s="726"/>
      <c r="C280" s="726"/>
      <c r="D280" s="726"/>
      <c r="E280" s="726"/>
      <c r="F280" s="30"/>
      <c r="G280" s="726"/>
    </row>
    <row r="281" spans="1:7" s="700" customFormat="1" x14ac:dyDescent="0.2">
      <c r="A281" s="699" t="s">
        <v>538</v>
      </c>
      <c r="B281" s="3" t="s">
        <v>266</v>
      </c>
      <c r="C281" s="726"/>
      <c r="D281" s="726"/>
      <c r="E281" s="726"/>
      <c r="F281" s="30"/>
      <c r="G281" s="726"/>
    </row>
    <row r="282" spans="1:7" s="700" customFormat="1" x14ac:dyDescent="0.2">
      <c r="A282" s="699" t="s">
        <v>538</v>
      </c>
      <c r="B282" s="944"/>
      <c r="C282" s="872"/>
      <c r="D282" s="873"/>
      <c r="E282" s="31" t="s">
        <v>421</v>
      </c>
      <c r="F282" s="31" t="s">
        <v>422</v>
      </c>
      <c r="G282" s="726"/>
    </row>
    <row r="283" spans="1:7" s="700" customFormat="1" ht="63" customHeight="1" x14ac:dyDescent="0.2">
      <c r="A283" s="699" t="s">
        <v>538</v>
      </c>
      <c r="B283" s="841" t="s">
        <v>28</v>
      </c>
      <c r="C283" s="842"/>
      <c r="D283" s="843"/>
      <c r="E283" s="31"/>
      <c r="F283" s="383" t="s">
        <v>844</v>
      </c>
      <c r="G283" s="726"/>
    </row>
    <row r="284" spans="1:7" s="700" customFormat="1" ht="12.75" customHeight="1" x14ac:dyDescent="0.2">
      <c r="A284" s="699" t="s">
        <v>538</v>
      </c>
      <c r="B284" s="949" t="s">
        <v>427</v>
      </c>
      <c r="C284" s="949"/>
      <c r="D284" s="919"/>
      <c r="E284" s="101"/>
      <c r="F284" s="726"/>
      <c r="G284" s="726"/>
    </row>
    <row r="285" spans="1:7" s="700" customFormat="1" x14ac:dyDescent="0.2">
      <c r="A285" s="699" t="s">
        <v>538</v>
      </c>
      <c r="B285" s="856" t="s">
        <v>435</v>
      </c>
      <c r="C285" s="856"/>
      <c r="D285" s="856"/>
      <c r="E285" s="404" t="s">
        <v>875</v>
      </c>
      <c r="F285" s="726"/>
      <c r="G285" s="726"/>
    </row>
    <row r="286" spans="1:7" s="700" customFormat="1" x14ac:dyDescent="0.2">
      <c r="A286" s="699" t="s">
        <v>538</v>
      </c>
      <c r="B286" s="856" t="s">
        <v>436</v>
      </c>
      <c r="C286" s="856"/>
      <c r="D286" s="856"/>
      <c r="E286" s="404" t="s">
        <v>875</v>
      </c>
      <c r="F286" s="726"/>
      <c r="G286" s="726"/>
    </row>
    <row r="287" spans="1:7" s="700" customFormat="1" x14ac:dyDescent="0.2">
      <c r="A287" s="692"/>
      <c r="B287" s="726"/>
      <c r="C287" s="726"/>
      <c r="D287" s="726"/>
      <c r="E287" s="726"/>
      <c r="F287" s="30"/>
      <c r="G287" s="726"/>
    </row>
    <row r="288" spans="1:7" s="700" customFormat="1" x14ac:dyDescent="0.2">
      <c r="A288" s="699" t="s">
        <v>538</v>
      </c>
      <c r="B288" s="853" t="s">
        <v>29</v>
      </c>
      <c r="C288" s="853"/>
      <c r="D288" s="853"/>
      <c r="E288" s="853"/>
      <c r="F288" s="853"/>
      <c r="G288" s="853"/>
    </row>
    <row r="289" spans="1:7" s="700" customFormat="1" x14ac:dyDescent="0.2">
      <c r="A289" s="699" t="s">
        <v>538</v>
      </c>
      <c r="B289" s="249" t="s">
        <v>421</v>
      </c>
      <c r="C289" s="249" t="s">
        <v>422</v>
      </c>
      <c r="D289" s="726"/>
      <c r="E289" s="726"/>
      <c r="F289" s="30"/>
      <c r="G289" s="726"/>
    </row>
    <row r="290" spans="1:7" s="700" customFormat="1" x14ac:dyDescent="0.2">
      <c r="A290" s="699" t="s">
        <v>538</v>
      </c>
      <c r="B290" s="249"/>
      <c r="C290" s="516" t="s">
        <v>844</v>
      </c>
      <c r="D290" s="726"/>
      <c r="E290" s="726"/>
      <c r="F290" s="726"/>
      <c r="G290" s="726"/>
    </row>
    <row r="291" spans="1:7" x14ac:dyDescent="0.2"/>
    <row r="292" spans="1:7" ht="12.75" customHeight="1" x14ac:dyDescent="0.2"/>
    <row r="293" spans="1:7" ht="12.75" customHeight="1" x14ac:dyDescent="0.2"/>
    <row r="294" spans="1:7" ht="12.75" customHeight="1" x14ac:dyDescent="0.2"/>
    <row r="295" spans="1:7" ht="12.75" customHeight="1" x14ac:dyDescent="0.2"/>
  </sheetData>
  <sheetProtection sheet="1" objects="1" scenarios="1"/>
  <mergeCells count="111">
    <mergeCell ref="B286:D286"/>
    <mergeCell ref="B288:G288"/>
    <mergeCell ref="B277:D277"/>
    <mergeCell ref="B278:F279"/>
    <mergeCell ref="B282:D282"/>
    <mergeCell ref="B283:D283"/>
    <mergeCell ref="B284:D284"/>
    <mergeCell ref="B285:D285"/>
    <mergeCell ref="B271:D271"/>
    <mergeCell ref="B272:D272"/>
    <mergeCell ref="B273:D273"/>
    <mergeCell ref="B274:D274"/>
    <mergeCell ref="B275:D275"/>
    <mergeCell ref="B276:D276"/>
    <mergeCell ref="B261:D261"/>
    <mergeCell ref="B262:D262"/>
    <mergeCell ref="C264:D264"/>
    <mergeCell ref="B268:D268"/>
    <mergeCell ref="B269:D269"/>
    <mergeCell ref="B270:D270"/>
    <mergeCell ref="B248:C248"/>
    <mergeCell ref="B249:C249"/>
    <mergeCell ref="B250:C250"/>
    <mergeCell ref="B256:D256"/>
    <mergeCell ref="B257:D257"/>
    <mergeCell ref="B258:C258"/>
    <mergeCell ref="B206:C206"/>
    <mergeCell ref="B208:D208"/>
    <mergeCell ref="B209:D209"/>
    <mergeCell ref="B219:D219"/>
    <mergeCell ref="B233:D233"/>
    <mergeCell ref="B234:D234"/>
    <mergeCell ref="B200:C200"/>
    <mergeCell ref="B201:C201"/>
    <mergeCell ref="B202:C202"/>
    <mergeCell ref="B203:C203"/>
    <mergeCell ref="B204:C204"/>
    <mergeCell ref="B205:C205"/>
    <mergeCell ref="B192:D192"/>
    <mergeCell ref="B193:D193"/>
    <mergeCell ref="B194:E194"/>
    <mergeCell ref="B196:F196"/>
    <mergeCell ref="B198:C198"/>
    <mergeCell ref="B199:C199"/>
    <mergeCell ref="D158:E158"/>
    <mergeCell ref="B171:F171"/>
    <mergeCell ref="B188:F188"/>
    <mergeCell ref="B189:D189"/>
    <mergeCell ref="B190:D190"/>
    <mergeCell ref="B191:D191"/>
    <mergeCell ref="B197:C197"/>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08:D108"/>
    <mergeCell ref="B114:G114"/>
    <mergeCell ref="B115:G115"/>
    <mergeCell ref="B117:D117"/>
    <mergeCell ref="B95:D95"/>
    <mergeCell ref="B107:D107"/>
    <mergeCell ref="B96:D96"/>
    <mergeCell ref="B97:F97"/>
    <mergeCell ref="C98:G98"/>
    <mergeCell ref="B106:G106"/>
    <mergeCell ref="B109:D109"/>
    <mergeCell ref="B116:G116"/>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3:D13"/>
    <mergeCell ref="B14:D14"/>
    <mergeCell ref="B17:D17"/>
    <mergeCell ref="B18:D18"/>
    <mergeCell ref="B22:F22"/>
    <mergeCell ref="B23:D23"/>
    <mergeCell ref="A1:F1"/>
    <mergeCell ref="B4:F4"/>
    <mergeCell ref="B5:D5"/>
    <mergeCell ref="B6:D6"/>
    <mergeCell ref="B9:D9"/>
    <mergeCell ref="B10:D10"/>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00"/>
  <sheetViews>
    <sheetView showRuler="0" zoomScaleNormal="100" workbookViewId="0">
      <selection sqref="A1:G1"/>
    </sheetView>
  </sheetViews>
  <sheetFormatPr defaultColWidth="9.140625" defaultRowHeight="12.75" customHeight="1" zeroHeight="1" x14ac:dyDescent="0.2"/>
  <cols>
    <col min="1" max="1" width="4.42578125" style="297" customWidth="1"/>
    <col min="2" max="2" width="22.7109375" style="311" customWidth="1"/>
    <col min="3" max="7" width="12.7109375" style="311" customWidth="1"/>
    <col min="8" max="8" width="9.140625" style="311" customWidth="1"/>
    <col min="9" max="16384" width="9.140625" style="311"/>
  </cols>
  <sheetData>
    <row r="1" spans="1:13" ht="34.5" thickBot="1" x14ac:dyDescent="0.25">
      <c r="A1" s="837" t="s">
        <v>837</v>
      </c>
      <c r="B1" s="837"/>
      <c r="C1" s="837"/>
      <c r="D1" s="837"/>
      <c r="E1" s="837"/>
      <c r="F1" s="837"/>
      <c r="G1" s="837"/>
      <c r="H1" s="343" t="s">
        <v>819</v>
      </c>
      <c r="I1" s="344" t="s">
        <v>820</v>
      </c>
      <c r="J1" s="346" t="s">
        <v>822</v>
      </c>
      <c r="K1" s="347" t="s">
        <v>804</v>
      </c>
      <c r="L1" s="348" t="s">
        <v>805</v>
      </c>
      <c r="M1" s="345" t="s">
        <v>821</v>
      </c>
    </row>
    <row r="2" spans="1:13" x14ac:dyDescent="0.2"/>
    <row r="3" spans="1:13" ht="15.75" x14ac:dyDescent="0.25">
      <c r="B3" s="22" t="s">
        <v>437</v>
      </c>
    </row>
    <row r="4" spans="1:13" x14ac:dyDescent="0.2">
      <c r="A4" s="314" t="s">
        <v>56</v>
      </c>
      <c r="B4" s="944"/>
      <c r="C4" s="872"/>
      <c r="D4" s="873"/>
      <c r="E4" s="31" t="s">
        <v>421</v>
      </c>
      <c r="F4" s="31" t="s">
        <v>422</v>
      </c>
      <c r="G4" s="107"/>
    </row>
    <row r="5" spans="1:13" ht="26.25" customHeight="1" x14ac:dyDescent="0.2">
      <c r="A5" s="314" t="s">
        <v>56</v>
      </c>
      <c r="B5" s="881" t="s">
        <v>54</v>
      </c>
      <c r="C5" s="882"/>
      <c r="D5" s="883"/>
      <c r="E5" s="383" t="s">
        <v>844</v>
      </c>
      <c r="F5" s="31"/>
      <c r="G5" s="42"/>
    </row>
    <row r="6" spans="1:13" ht="41.25" customHeight="1" x14ac:dyDescent="0.2">
      <c r="A6" s="314" t="s">
        <v>56</v>
      </c>
      <c r="B6" s="881" t="s">
        <v>55</v>
      </c>
      <c r="C6" s="882"/>
      <c r="D6" s="883"/>
      <c r="E6" s="383" t="s">
        <v>844</v>
      </c>
      <c r="F6" s="31"/>
      <c r="G6" s="30"/>
    </row>
    <row r="7" spans="1:13" x14ac:dyDescent="0.2">
      <c r="B7" s="298"/>
      <c r="C7" s="298"/>
      <c r="D7" s="298"/>
      <c r="E7" s="101"/>
      <c r="F7" s="101"/>
      <c r="G7" s="30"/>
    </row>
    <row r="8" spans="1:13" ht="29.25" customHeight="1" x14ac:dyDescent="0.2">
      <c r="A8" s="278" t="s">
        <v>57</v>
      </c>
      <c r="B8" s="978" t="s">
        <v>987</v>
      </c>
      <c r="C8" s="979"/>
      <c r="D8" s="979"/>
      <c r="E8" s="979"/>
      <c r="F8" s="979"/>
      <c r="G8" s="979"/>
    </row>
    <row r="9" spans="1:13" ht="25.5" x14ac:dyDescent="0.2">
      <c r="A9" s="314" t="s">
        <v>57</v>
      </c>
      <c r="B9" s="108"/>
      <c r="C9" s="301" t="s">
        <v>438</v>
      </c>
      <c r="D9" s="301" t="s">
        <v>233</v>
      </c>
      <c r="E9" s="301" t="s">
        <v>234</v>
      </c>
      <c r="F9" s="103"/>
    </row>
    <row r="10" spans="1:13" x14ac:dyDescent="0.2">
      <c r="A10" s="314" t="s">
        <v>57</v>
      </c>
      <c r="B10" s="291" t="s">
        <v>211</v>
      </c>
      <c r="C10" s="104">
        <f>'D CAS'!C10</f>
        <v>70</v>
      </c>
      <c r="D10" s="104">
        <f>'D CAS'!D10</f>
        <v>59</v>
      </c>
      <c r="E10" s="104">
        <f>'D CAS'!E10</f>
        <v>34</v>
      </c>
      <c r="F10" s="105"/>
    </row>
    <row r="11" spans="1:13" x14ac:dyDescent="0.2">
      <c r="A11" s="314" t="s">
        <v>57</v>
      </c>
      <c r="B11" s="291" t="s">
        <v>212</v>
      </c>
      <c r="C11" s="104">
        <f>'D CAS'!C11</f>
        <v>79</v>
      </c>
      <c r="D11" s="104">
        <f>'D CAS'!D11</f>
        <v>73</v>
      </c>
      <c r="E11" s="104">
        <f>'D CAS'!E11</f>
        <v>39</v>
      </c>
      <c r="F11" s="105"/>
    </row>
    <row r="12" spans="1:13" x14ac:dyDescent="0.2">
      <c r="A12" s="314" t="s">
        <v>57</v>
      </c>
      <c r="B12" s="289" t="s">
        <v>235</v>
      </c>
      <c r="C12" s="106">
        <f>'D CAS'!C12</f>
        <v>149</v>
      </c>
      <c r="D12" s="106">
        <f>'D CAS'!D12</f>
        <v>132</v>
      </c>
      <c r="E12" s="106">
        <f>'D CAS'!E12</f>
        <v>73</v>
      </c>
      <c r="F12" s="105"/>
    </row>
    <row r="13" spans="1:13" x14ac:dyDescent="0.2"/>
    <row r="14" spans="1:13" ht="15.75" x14ac:dyDescent="0.2">
      <c r="B14" s="977" t="s">
        <v>236</v>
      </c>
      <c r="C14" s="936"/>
    </row>
    <row r="15" spans="1:13" s="700" customFormat="1" x14ac:dyDescent="0.2">
      <c r="A15" s="211" t="s">
        <v>58</v>
      </c>
      <c r="B15" s="986" t="s">
        <v>237</v>
      </c>
      <c r="C15" s="986"/>
      <c r="D15" s="986"/>
    </row>
    <row r="16" spans="1:13" s="700" customFormat="1" ht="15" x14ac:dyDescent="0.2">
      <c r="A16" s="211" t="s">
        <v>58</v>
      </c>
      <c r="B16" s="695" t="s">
        <v>238</v>
      </c>
      <c r="C16" s="110" t="s">
        <v>844</v>
      </c>
    </row>
    <row r="17" spans="1:7" s="700" customFormat="1" ht="15" x14ac:dyDescent="0.2">
      <c r="A17" s="211" t="s">
        <v>58</v>
      </c>
      <c r="B17" s="695" t="s">
        <v>61</v>
      </c>
      <c r="C17" s="110" t="s">
        <v>844</v>
      </c>
    </row>
    <row r="18" spans="1:7" s="700" customFormat="1" ht="15" x14ac:dyDescent="0.2">
      <c r="A18" s="211" t="s">
        <v>58</v>
      </c>
      <c r="B18" s="695" t="s">
        <v>239</v>
      </c>
      <c r="C18" s="110" t="s">
        <v>844</v>
      </c>
    </row>
    <row r="19" spans="1:7" s="700" customFormat="1" ht="15" x14ac:dyDescent="0.2">
      <c r="A19" s="211" t="s">
        <v>58</v>
      </c>
      <c r="B19" s="695" t="s">
        <v>240</v>
      </c>
      <c r="C19" s="110" t="s">
        <v>844</v>
      </c>
    </row>
    <row r="20" spans="1:7" s="700" customFormat="1" x14ac:dyDescent="0.2">
      <c r="A20" s="692"/>
    </row>
    <row r="21" spans="1:7" s="700" customFormat="1" ht="12.75" customHeight="1" x14ac:dyDescent="0.2">
      <c r="A21" s="699" t="s">
        <v>59</v>
      </c>
      <c r="B21" s="944"/>
      <c r="C21" s="872"/>
      <c r="D21" s="873"/>
      <c r="E21" s="31" t="s">
        <v>421</v>
      </c>
      <c r="F21" s="31" t="s">
        <v>422</v>
      </c>
      <c r="G21" s="27"/>
    </row>
    <row r="22" spans="1:7" s="700" customFormat="1" ht="40.5" customHeight="1" x14ac:dyDescent="0.2">
      <c r="A22" s="699" t="s">
        <v>59</v>
      </c>
      <c r="B22" s="881" t="s">
        <v>241</v>
      </c>
      <c r="C22" s="882"/>
      <c r="D22" s="883"/>
      <c r="E22" s="383" t="s">
        <v>844</v>
      </c>
      <c r="F22" s="383"/>
      <c r="G22" s="27"/>
    </row>
    <row r="23" spans="1:7" s="700" customFormat="1" ht="24.75" customHeight="1" x14ac:dyDescent="0.2">
      <c r="A23" s="699" t="s">
        <v>59</v>
      </c>
      <c r="B23" s="924" t="s">
        <v>62</v>
      </c>
      <c r="C23" s="924"/>
      <c r="D23" s="924"/>
      <c r="E23" s="102">
        <v>15</v>
      </c>
      <c r="F23" s="101"/>
      <c r="G23" s="27"/>
    </row>
    <row r="24" spans="1:7" s="700" customFormat="1" x14ac:dyDescent="0.2">
      <c r="A24" s="692"/>
    </row>
    <row r="25" spans="1:7" s="700" customFormat="1" x14ac:dyDescent="0.2">
      <c r="A25" s="699" t="s">
        <v>60</v>
      </c>
      <c r="B25" s="987" t="s">
        <v>404</v>
      </c>
      <c r="C25" s="928"/>
      <c r="D25" s="928"/>
      <c r="E25" s="928"/>
      <c r="F25" s="690"/>
    </row>
    <row r="26" spans="1:7" s="700" customFormat="1" ht="22.5" x14ac:dyDescent="0.2">
      <c r="A26" s="699" t="s">
        <v>60</v>
      </c>
      <c r="B26" s="696"/>
      <c r="C26" s="111" t="s">
        <v>405</v>
      </c>
      <c r="D26" s="111" t="s">
        <v>406</v>
      </c>
      <c r="E26" s="111" t="s">
        <v>407</v>
      </c>
      <c r="F26" s="111" t="s">
        <v>408</v>
      </c>
      <c r="G26" s="111" t="s">
        <v>409</v>
      </c>
    </row>
    <row r="27" spans="1:7" s="700" customFormat="1" x14ac:dyDescent="0.2">
      <c r="A27" s="699" t="s">
        <v>60</v>
      </c>
      <c r="B27" s="687" t="s">
        <v>410</v>
      </c>
      <c r="C27" s="31"/>
      <c r="D27" s="31"/>
      <c r="E27" s="31"/>
      <c r="F27" s="31" t="s">
        <v>844</v>
      </c>
      <c r="G27" s="31"/>
    </row>
    <row r="28" spans="1:7" s="700" customFormat="1" x14ac:dyDescent="0.2">
      <c r="A28" s="699" t="s">
        <v>60</v>
      </c>
      <c r="B28" s="687" t="s">
        <v>411</v>
      </c>
      <c r="C28" s="31" t="s">
        <v>844</v>
      </c>
      <c r="D28" s="31"/>
      <c r="E28" s="31"/>
      <c r="F28" s="31"/>
      <c r="G28" s="31"/>
    </row>
    <row r="29" spans="1:7" s="700" customFormat="1" ht="25.5" x14ac:dyDescent="0.2">
      <c r="A29" s="699" t="s">
        <v>60</v>
      </c>
      <c r="B29" s="687" t="s">
        <v>412</v>
      </c>
      <c r="C29" s="31" t="s">
        <v>844</v>
      </c>
      <c r="D29" s="31"/>
      <c r="E29" s="31"/>
      <c r="F29" s="31"/>
      <c r="G29" s="31"/>
    </row>
    <row r="30" spans="1:7" s="700" customFormat="1" x14ac:dyDescent="0.2">
      <c r="A30" s="699" t="s">
        <v>60</v>
      </c>
      <c r="B30" s="687" t="s">
        <v>761</v>
      </c>
      <c r="C30" s="31"/>
      <c r="D30" s="31"/>
      <c r="E30" s="31"/>
      <c r="F30" s="31"/>
      <c r="G30" s="31" t="s">
        <v>844</v>
      </c>
    </row>
    <row r="31" spans="1:7" s="700" customFormat="1" x14ac:dyDescent="0.2">
      <c r="A31" s="699" t="s">
        <v>60</v>
      </c>
      <c r="B31" s="687" t="s">
        <v>759</v>
      </c>
      <c r="C31" s="31"/>
      <c r="D31" s="31"/>
      <c r="E31" s="31"/>
      <c r="F31" s="31" t="s">
        <v>844</v>
      </c>
      <c r="G31" s="31"/>
    </row>
    <row r="32" spans="1:7" s="700" customFormat="1" ht="40.5" customHeight="1" x14ac:dyDescent="0.2">
      <c r="A32" s="699" t="s">
        <v>60</v>
      </c>
      <c r="B32" s="687" t="s">
        <v>413</v>
      </c>
      <c r="C32" s="31"/>
      <c r="D32" s="31"/>
      <c r="E32" s="31"/>
      <c r="F32" s="31" t="s">
        <v>844</v>
      </c>
      <c r="G32" s="31"/>
    </row>
    <row r="33" spans="1:7" s="700" customFormat="1" x14ac:dyDescent="0.2">
      <c r="A33" s="692"/>
    </row>
    <row r="34" spans="1:7" s="700" customFormat="1" ht="27" customHeight="1" x14ac:dyDescent="0.2">
      <c r="A34" s="699" t="s">
        <v>65</v>
      </c>
      <c r="B34" s="924" t="s">
        <v>63</v>
      </c>
      <c r="C34" s="924"/>
      <c r="D34" s="924"/>
      <c r="E34" s="112">
        <v>2.5</v>
      </c>
      <c r="F34" s="693"/>
      <c r="G34" s="27"/>
    </row>
    <row r="35" spans="1:7" s="700" customFormat="1" x14ac:dyDescent="0.2">
      <c r="A35" s="692"/>
    </row>
    <row r="36" spans="1:7" s="700" customFormat="1" ht="26.25" customHeight="1" x14ac:dyDescent="0.2">
      <c r="A36" s="699" t="s">
        <v>66</v>
      </c>
      <c r="B36" s="924" t="s">
        <v>64</v>
      </c>
      <c r="C36" s="924"/>
      <c r="D36" s="924"/>
      <c r="E36" s="112">
        <v>2.5</v>
      </c>
      <c r="F36" s="693"/>
      <c r="G36" s="27"/>
    </row>
    <row r="37" spans="1:7" s="700" customFormat="1" x14ac:dyDescent="0.2">
      <c r="A37" s="692"/>
    </row>
    <row r="38" spans="1:7" s="700" customFormat="1" x14ac:dyDescent="0.2">
      <c r="A38" s="699" t="s">
        <v>67</v>
      </c>
      <c r="B38" s="980" t="s">
        <v>414</v>
      </c>
      <c r="C38" s="981"/>
      <c r="D38" s="981"/>
      <c r="E38" s="981"/>
      <c r="F38" s="981"/>
      <c r="G38" s="982"/>
    </row>
    <row r="39" spans="1:7" s="700" customFormat="1" x14ac:dyDescent="0.2">
      <c r="A39" s="699"/>
      <c r="B39" s="983"/>
      <c r="C39" s="984"/>
      <c r="D39" s="984"/>
      <c r="E39" s="984"/>
      <c r="F39" s="984"/>
      <c r="G39" s="985"/>
    </row>
    <row r="40" spans="1:7" s="700" customFormat="1" x14ac:dyDescent="0.2">
      <c r="A40" s="692"/>
    </row>
    <row r="41" spans="1:7" s="700" customFormat="1" ht="37.5" customHeight="1" x14ac:dyDescent="0.2">
      <c r="A41" s="699" t="s">
        <v>69</v>
      </c>
      <c r="B41" s="984" t="s">
        <v>68</v>
      </c>
      <c r="C41" s="984"/>
      <c r="D41" s="984"/>
      <c r="E41" s="984"/>
      <c r="F41" s="984"/>
      <c r="G41" s="984"/>
    </row>
    <row r="42" spans="1:7" s="700" customFormat="1" ht="22.5" x14ac:dyDescent="0.2">
      <c r="A42" s="699" t="s">
        <v>69</v>
      </c>
      <c r="B42" s="696"/>
      <c r="C42" s="201" t="s">
        <v>415</v>
      </c>
      <c r="D42" s="201" t="s">
        <v>416</v>
      </c>
      <c r="E42" s="201" t="s">
        <v>417</v>
      </c>
      <c r="F42" s="201" t="s">
        <v>418</v>
      </c>
      <c r="G42" s="201" t="s">
        <v>419</v>
      </c>
    </row>
    <row r="43" spans="1:7" s="700" customFormat="1" x14ac:dyDescent="0.2">
      <c r="A43" s="699" t="s">
        <v>69</v>
      </c>
      <c r="B43" s="697" t="s">
        <v>238</v>
      </c>
      <c r="C43" s="113"/>
      <c r="D43" s="113"/>
      <c r="E43" s="113"/>
      <c r="F43" s="113"/>
      <c r="G43" s="408" t="s">
        <v>844</v>
      </c>
    </row>
    <row r="44" spans="1:7" s="700" customFormat="1" x14ac:dyDescent="0.2">
      <c r="A44" s="699" t="s">
        <v>69</v>
      </c>
      <c r="B44" s="697" t="s">
        <v>61</v>
      </c>
      <c r="C44" s="113"/>
      <c r="D44" s="113"/>
      <c r="E44" s="113"/>
      <c r="F44" s="113"/>
      <c r="G44" s="408" t="s">
        <v>844</v>
      </c>
    </row>
    <row r="45" spans="1:7" s="700" customFormat="1" x14ac:dyDescent="0.2">
      <c r="A45" s="699" t="s">
        <v>69</v>
      </c>
      <c r="B45" s="697" t="s">
        <v>239</v>
      </c>
      <c r="C45" s="113"/>
      <c r="D45" s="113"/>
      <c r="E45" s="113"/>
      <c r="F45" s="113"/>
      <c r="G45" s="408" t="s">
        <v>844</v>
      </c>
    </row>
    <row r="46" spans="1:7" s="700" customFormat="1" x14ac:dyDescent="0.2">
      <c r="A46" s="699" t="s">
        <v>69</v>
      </c>
      <c r="B46" s="697" t="s">
        <v>240</v>
      </c>
      <c r="C46" s="113"/>
      <c r="D46" s="113">
        <v>43240</v>
      </c>
      <c r="E46" s="113"/>
      <c r="F46" s="113"/>
      <c r="G46" s="408"/>
    </row>
    <row r="47" spans="1:7" s="700" customFormat="1" x14ac:dyDescent="0.2">
      <c r="A47" s="692"/>
    </row>
    <row r="48" spans="1:7" s="700" customFormat="1" ht="12.75" customHeight="1" x14ac:dyDescent="0.2">
      <c r="A48" s="699" t="s">
        <v>70</v>
      </c>
      <c r="B48" s="944"/>
      <c r="C48" s="872"/>
      <c r="D48" s="873"/>
      <c r="E48" s="31" t="s">
        <v>421</v>
      </c>
      <c r="F48" s="31" t="s">
        <v>422</v>
      </c>
      <c r="G48" s="107"/>
    </row>
    <row r="49" spans="1:7" s="700" customFormat="1" ht="26.25" customHeight="1" x14ac:dyDescent="0.2">
      <c r="A49" s="699" t="s">
        <v>70</v>
      </c>
      <c r="B49" s="881" t="s">
        <v>50</v>
      </c>
      <c r="C49" s="882"/>
      <c r="D49" s="883"/>
      <c r="E49" s="31"/>
      <c r="F49" s="383" t="s">
        <v>844</v>
      </c>
      <c r="G49" s="42"/>
    </row>
    <row r="50" spans="1:7" s="700" customFormat="1" x14ac:dyDescent="0.2">
      <c r="A50" s="692"/>
      <c r="B50" s="691"/>
      <c r="C50" s="691"/>
      <c r="D50" s="691"/>
      <c r="E50" s="101"/>
      <c r="F50" s="101"/>
    </row>
    <row r="51" spans="1:7" s="700" customFormat="1" x14ac:dyDescent="0.2">
      <c r="A51" s="699" t="s">
        <v>71</v>
      </c>
      <c r="B51" s="980" t="s">
        <v>72</v>
      </c>
      <c r="C51" s="981"/>
      <c r="D51" s="981"/>
      <c r="E51" s="981"/>
      <c r="F51" s="981"/>
      <c r="G51" s="982"/>
    </row>
    <row r="52" spans="1:7" s="700" customFormat="1" x14ac:dyDescent="0.2">
      <c r="A52" s="699"/>
      <c r="B52" s="983"/>
      <c r="C52" s="984"/>
      <c r="D52" s="984"/>
      <c r="E52" s="984"/>
      <c r="F52" s="984"/>
      <c r="G52" s="985"/>
    </row>
    <row r="53" spans="1:7" s="700" customFormat="1" x14ac:dyDescent="0.2">
      <c r="A53" s="692"/>
    </row>
    <row r="54" spans="1:7" s="700" customFormat="1" ht="15.75" x14ac:dyDescent="0.2">
      <c r="A54" s="692"/>
      <c r="B54" s="977" t="s">
        <v>73</v>
      </c>
      <c r="C54" s="936"/>
    </row>
    <row r="55" spans="1:7" s="700" customFormat="1" ht="27.75" customHeight="1" x14ac:dyDescent="0.2">
      <c r="A55" s="699" t="s">
        <v>74</v>
      </c>
      <c r="B55" s="924" t="s">
        <v>75</v>
      </c>
      <c r="C55" s="924"/>
      <c r="D55" s="924"/>
      <c r="E55" s="407" t="s">
        <v>889</v>
      </c>
      <c r="G55" s="27"/>
    </row>
    <row r="56" spans="1:7" s="700" customFormat="1" x14ac:dyDescent="0.2">
      <c r="A56" s="692"/>
    </row>
    <row r="57" spans="1:7" s="700" customFormat="1" x14ac:dyDescent="0.2">
      <c r="A57" s="699" t="s">
        <v>679</v>
      </c>
      <c r="B57" s="944"/>
      <c r="C57" s="872"/>
      <c r="D57" s="873"/>
      <c r="E57" s="31" t="s">
        <v>51</v>
      </c>
      <c r="F57" s="31" t="s">
        <v>76</v>
      </c>
    </row>
    <row r="58" spans="1:7" s="700" customFormat="1" ht="26.25" customHeight="1" x14ac:dyDescent="0.2">
      <c r="A58" s="699" t="s">
        <v>679</v>
      </c>
      <c r="B58" s="881" t="s">
        <v>678</v>
      </c>
      <c r="C58" s="882"/>
      <c r="D58" s="883"/>
      <c r="E58" s="383" t="s">
        <v>875</v>
      </c>
      <c r="F58" s="31"/>
    </row>
    <row r="59" spans="1:7" s="700" customFormat="1" x14ac:dyDescent="0.2">
      <c r="A59" s="692"/>
    </row>
    <row r="60" spans="1:7" s="700" customFormat="1" x14ac:dyDescent="0.2">
      <c r="A60" s="699" t="s">
        <v>681</v>
      </c>
      <c r="B60" s="944"/>
      <c r="C60" s="872"/>
      <c r="D60" s="873"/>
      <c r="E60" s="31" t="s">
        <v>51</v>
      </c>
      <c r="F60" s="31" t="s">
        <v>76</v>
      </c>
    </row>
    <row r="61" spans="1:7" s="700" customFormat="1" ht="27" customHeight="1" x14ac:dyDescent="0.2">
      <c r="A61" s="699" t="s">
        <v>681</v>
      </c>
      <c r="B61" s="881" t="s">
        <v>680</v>
      </c>
      <c r="C61" s="882"/>
      <c r="D61" s="883"/>
      <c r="E61" s="383" t="s">
        <v>875</v>
      </c>
      <c r="F61" s="31"/>
    </row>
    <row r="62" spans="1:7" s="700" customFormat="1" x14ac:dyDescent="0.2">
      <c r="A62" s="692"/>
      <c r="B62" s="685"/>
      <c r="C62" s="685"/>
      <c r="D62" s="685"/>
      <c r="E62" s="685"/>
      <c r="F62" s="685"/>
      <c r="G62" s="685"/>
    </row>
    <row r="63" spans="1:7" s="700" customFormat="1" ht="27.75" customHeight="1" x14ac:dyDescent="0.2">
      <c r="A63" s="699" t="s">
        <v>682</v>
      </c>
      <c r="B63" s="924" t="s">
        <v>52</v>
      </c>
      <c r="C63" s="924"/>
      <c r="D63" s="924"/>
      <c r="E63" s="407" t="s">
        <v>875</v>
      </c>
      <c r="F63" s="688"/>
      <c r="G63" s="27"/>
    </row>
    <row r="64" spans="1:7" s="700" customFormat="1" x14ac:dyDescent="0.2">
      <c r="A64" s="699"/>
      <c r="B64" s="688"/>
      <c r="C64" s="688"/>
      <c r="D64" s="688"/>
      <c r="E64" s="688"/>
      <c r="F64" s="688"/>
      <c r="G64" s="27"/>
    </row>
    <row r="65" spans="1:8" s="700" customFormat="1" ht="26.25" customHeight="1" x14ac:dyDescent="0.2">
      <c r="A65" s="699" t="s">
        <v>683</v>
      </c>
      <c r="B65" s="924" t="s">
        <v>684</v>
      </c>
      <c r="C65" s="924"/>
      <c r="D65" s="924"/>
      <c r="E65" s="407" t="s">
        <v>890</v>
      </c>
      <c r="F65" s="688"/>
      <c r="G65" s="27"/>
    </row>
    <row r="66" spans="1:8" s="700" customFormat="1" x14ac:dyDescent="0.2">
      <c r="A66" s="699"/>
      <c r="B66" s="688"/>
      <c r="C66" s="688"/>
      <c r="D66" s="688"/>
      <c r="E66" s="688"/>
      <c r="F66" s="688"/>
      <c r="G66" s="27"/>
    </row>
    <row r="67" spans="1:8" s="700" customFormat="1" x14ac:dyDescent="0.2">
      <c r="A67" s="699" t="s">
        <v>685</v>
      </c>
      <c r="B67" s="980" t="s">
        <v>53</v>
      </c>
      <c r="C67" s="981"/>
      <c r="D67" s="981"/>
      <c r="E67" s="981"/>
      <c r="F67" s="981"/>
      <c r="G67" s="982"/>
    </row>
    <row r="68" spans="1:8" s="700" customFormat="1" x14ac:dyDescent="0.2">
      <c r="A68" s="699"/>
      <c r="B68" s="983"/>
      <c r="C68" s="984"/>
      <c r="D68" s="984"/>
      <c r="E68" s="984"/>
      <c r="F68" s="984"/>
      <c r="G68" s="985"/>
    </row>
    <row r="69" spans="1:8" s="700" customFormat="1" x14ac:dyDescent="0.2">
      <c r="A69" s="699"/>
      <c r="B69" s="691"/>
      <c r="C69" s="691"/>
      <c r="D69" s="691"/>
      <c r="E69" s="691"/>
      <c r="F69" s="691"/>
      <c r="G69" s="691"/>
    </row>
    <row r="70" spans="1:8" s="700" customFormat="1" x14ac:dyDescent="0.2">
      <c r="A70" s="699"/>
      <c r="B70" s="691"/>
      <c r="C70" s="691"/>
      <c r="D70" s="691"/>
      <c r="E70" s="691"/>
      <c r="F70" s="691"/>
      <c r="G70" s="691"/>
    </row>
    <row r="71" spans="1:8" s="700" customFormat="1" ht="15.75" x14ac:dyDescent="0.2">
      <c r="A71" s="699"/>
      <c r="B71" s="694" t="s">
        <v>943</v>
      </c>
      <c r="C71" s="701"/>
      <c r="D71" s="203"/>
      <c r="E71" s="203"/>
      <c r="F71" s="203"/>
      <c r="G71" s="673"/>
    </row>
    <row r="72" spans="1:8" s="700" customFormat="1" ht="15.75" customHeight="1" x14ac:dyDescent="0.2">
      <c r="A72" s="699" t="s">
        <v>923</v>
      </c>
      <c r="B72" s="679" t="s">
        <v>924</v>
      </c>
      <c r="C72" s="203"/>
      <c r="D72" s="203"/>
      <c r="E72" s="203"/>
      <c r="F72" s="203"/>
      <c r="G72" s="673"/>
    </row>
    <row r="73" spans="1:8" s="700" customFormat="1" x14ac:dyDescent="0.2">
      <c r="A73" s="699"/>
      <c r="B73" s="679"/>
      <c r="C73" s="203"/>
      <c r="D73" s="203"/>
      <c r="E73" s="203"/>
      <c r="F73" s="203"/>
      <c r="G73" s="673"/>
    </row>
    <row r="74" spans="1:8" s="700" customFormat="1" x14ac:dyDescent="0.2">
      <c r="A74" s="699"/>
      <c r="B74" s="968"/>
      <c r="C74" s="969"/>
      <c r="D74" s="970"/>
      <c r="E74" s="686" t="s">
        <v>421</v>
      </c>
      <c r="F74" s="686" t="s">
        <v>422</v>
      </c>
      <c r="G74" s="673"/>
      <c r="H74" s="673"/>
    </row>
    <row r="75" spans="1:8" s="685" customFormat="1" x14ac:dyDescent="0.2">
      <c r="A75" s="699"/>
      <c r="B75" s="971" t="s">
        <v>925</v>
      </c>
      <c r="C75" s="972"/>
      <c r="D75" s="973"/>
      <c r="E75" s="410"/>
      <c r="F75" s="410" t="s">
        <v>844</v>
      </c>
      <c r="G75" s="674"/>
      <c r="H75" s="674"/>
    </row>
    <row r="76" spans="1:8" s="685" customFormat="1" x14ac:dyDescent="0.2">
      <c r="A76" s="699"/>
      <c r="B76" s="971" t="s">
        <v>926</v>
      </c>
      <c r="C76" s="972"/>
      <c r="D76" s="973"/>
      <c r="E76" s="410" t="s">
        <v>844</v>
      </c>
      <c r="F76" s="410"/>
      <c r="G76" s="674"/>
      <c r="H76" s="674"/>
    </row>
    <row r="77" spans="1:8" s="685" customFormat="1" x14ac:dyDescent="0.2">
      <c r="A77" s="699"/>
      <c r="B77" s="971" t="s">
        <v>927</v>
      </c>
      <c r="C77" s="972"/>
      <c r="D77" s="973"/>
      <c r="E77" s="410" t="s">
        <v>844</v>
      </c>
      <c r="F77" s="410"/>
      <c r="G77" s="674"/>
      <c r="H77" s="674"/>
    </row>
    <row r="78" spans="1:8" s="685" customFormat="1" x14ac:dyDescent="0.2">
      <c r="A78" s="699"/>
      <c r="B78" s="679"/>
      <c r="C78" s="679"/>
      <c r="D78" s="679"/>
      <c r="E78" s="679"/>
      <c r="F78" s="679"/>
      <c r="G78" s="674"/>
      <c r="H78" s="674"/>
    </row>
    <row r="79" spans="1:8" s="685" customFormat="1" ht="12.75" customHeight="1" x14ac:dyDescent="0.2">
      <c r="A79" s="699" t="s">
        <v>928</v>
      </c>
      <c r="B79" s="974"/>
      <c r="C79" s="975"/>
      <c r="D79" s="976"/>
      <c r="E79" s="680" t="s">
        <v>51</v>
      </c>
      <c r="F79" s="680" t="s">
        <v>76</v>
      </c>
    </row>
    <row r="80" spans="1:8" s="685" customFormat="1" ht="42" customHeight="1" x14ac:dyDescent="0.2">
      <c r="A80" s="699"/>
      <c r="B80" s="841" t="s">
        <v>929</v>
      </c>
      <c r="C80" s="842"/>
      <c r="D80" s="843"/>
      <c r="E80" s="686" t="s">
        <v>875</v>
      </c>
      <c r="F80" s="686"/>
      <c r="G80" s="673"/>
      <c r="H80" s="673"/>
    </row>
    <row r="81" spans="1:8" s="685" customFormat="1" ht="12.75" customHeight="1" x14ac:dyDescent="0.2">
      <c r="A81" s="699"/>
      <c r="B81" s="203"/>
      <c r="C81" s="203"/>
      <c r="D81" s="203"/>
      <c r="E81" s="203"/>
      <c r="F81" s="203"/>
      <c r="G81" s="673"/>
      <c r="H81" s="673"/>
    </row>
    <row r="82" spans="1:8" s="685" customFormat="1" ht="12.75" customHeight="1" x14ac:dyDescent="0.2">
      <c r="A82" s="699" t="s">
        <v>930</v>
      </c>
      <c r="B82" s="974"/>
      <c r="C82" s="975"/>
      <c r="D82" s="976"/>
      <c r="E82" s="680" t="s">
        <v>51</v>
      </c>
      <c r="F82" s="680" t="s">
        <v>76</v>
      </c>
    </row>
    <row r="83" spans="1:8" s="700" customFormat="1" ht="66.75" customHeight="1" x14ac:dyDescent="0.2">
      <c r="A83" s="699"/>
      <c r="B83" s="841" t="s">
        <v>931</v>
      </c>
      <c r="C83" s="842"/>
      <c r="D83" s="843"/>
      <c r="E83" s="686">
        <v>30</v>
      </c>
      <c r="F83" s="686" t="s">
        <v>942</v>
      </c>
    </row>
    <row r="84" spans="1:8" s="700" customFormat="1" x14ac:dyDescent="0.2">
      <c r="A84" s="699"/>
      <c r="B84" s="430"/>
      <c r="C84" s="430"/>
      <c r="D84" s="430"/>
      <c r="E84" s="430"/>
      <c r="F84" s="430"/>
    </row>
    <row r="85" spans="1:8" s="700" customFormat="1" ht="18.75" customHeight="1" x14ac:dyDescent="0.2">
      <c r="A85" s="699" t="s">
        <v>932</v>
      </c>
      <c r="B85" s="974"/>
      <c r="C85" s="975"/>
      <c r="D85" s="976"/>
      <c r="E85" s="676" t="s">
        <v>421</v>
      </c>
      <c r="F85" s="676" t="s">
        <v>422</v>
      </c>
    </row>
    <row r="86" spans="1:8" s="700" customFormat="1" ht="25.5" customHeight="1" x14ac:dyDescent="0.2">
      <c r="A86" s="699"/>
      <c r="B86" s="841" t="s">
        <v>933</v>
      </c>
      <c r="C86" s="842"/>
      <c r="D86" s="843"/>
      <c r="E86" s="681" t="s">
        <v>844</v>
      </c>
      <c r="F86" s="681"/>
    </row>
    <row r="87" spans="1:8" s="700" customFormat="1" ht="13.5" customHeight="1" x14ac:dyDescent="0.2">
      <c r="A87" s="699"/>
      <c r="B87" s="203"/>
      <c r="C87" s="203"/>
      <c r="D87" s="203"/>
      <c r="E87" s="203"/>
      <c r="F87" s="203"/>
      <c r="G87" s="673"/>
    </row>
    <row r="88" spans="1:8" s="700" customFormat="1" x14ac:dyDescent="0.2">
      <c r="A88" s="699"/>
      <c r="B88" s="958" t="s">
        <v>941</v>
      </c>
      <c r="C88" s="959"/>
      <c r="D88" s="959"/>
      <c r="E88" s="959"/>
      <c r="F88" s="960"/>
      <c r="G88" s="677"/>
    </row>
    <row r="89" spans="1:8" s="700" customFormat="1" x14ac:dyDescent="0.2">
      <c r="A89" s="699"/>
      <c r="B89" s="961"/>
      <c r="C89" s="962"/>
      <c r="D89" s="962"/>
      <c r="E89" s="962"/>
      <c r="F89" s="963"/>
      <c r="G89" s="677"/>
    </row>
    <row r="90" spans="1:8" s="700" customFormat="1" x14ac:dyDescent="0.2">
      <c r="A90" s="699"/>
      <c r="B90" s="679"/>
      <c r="C90" s="679"/>
      <c r="D90" s="679"/>
      <c r="E90" s="679"/>
      <c r="F90" s="679"/>
      <c r="G90" s="674"/>
    </row>
    <row r="91" spans="1:8" s="700" customFormat="1" ht="12.75" customHeight="1" x14ac:dyDescent="0.2">
      <c r="A91" s="699" t="s">
        <v>935</v>
      </c>
      <c r="B91" s="918" t="s">
        <v>936</v>
      </c>
      <c r="C91" s="949"/>
      <c r="D91" s="949"/>
      <c r="E91" s="949"/>
      <c r="F91" s="964"/>
      <c r="G91" s="678"/>
    </row>
    <row r="92" spans="1:8" s="700" customFormat="1" x14ac:dyDescent="0.2">
      <c r="A92" s="699"/>
      <c r="B92" s="965"/>
      <c r="C92" s="966"/>
      <c r="D92" s="966"/>
      <c r="E92" s="966"/>
      <c r="F92" s="967"/>
      <c r="G92" s="678"/>
    </row>
    <row r="93" spans="1:8" s="672" customFormat="1" x14ac:dyDescent="0.2">
      <c r="A93" s="671"/>
      <c r="B93" s="669"/>
      <c r="C93" s="669"/>
      <c r="D93" s="669"/>
      <c r="E93" s="669"/>
      <c r="F93" s="669"/>
      <c r="G93" s="669"/>
    </row>
    <row r="94" spans="1:8" x14ac:dyDescent="0.2"/>
    <row r="95" spans="1:8" ht="12.75" customHeight="1" x14ac:dyDescent="0.2"/>
    <row r="96" spans="1:8" ht="12.75" customHeight="1" x14ac:dyDescent="0.2"/>
    <row r="97" ht="12.75" customHeight="1" x14ac:dyDescent="0.2"/>
    <row r="98" ht="12.75" customHeight="1" x14ac:dyDescent="0.2"/>
    <row r="99" ht="12.75" customHeight="1" x14ac:dyDescent="0.2"/>
    <row r="100" ht="12.75" customHeight="1" x14ac:dyDescent="0.2"/>
  </sheetData>
  <sheetProtection sheet="1" objects="1" scenarios="1"/>
  <mergeCells count="39">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 ref="B86:D86"/>
    <mergeCell ref="B88:F89"/>
    <mergeCell ref="B91:F92"/>
    <mergeCell ref="B83:D83"/>
    <mergeCell ref="B74:D74"/>
    <mergeCell ref="B75:D75"/>
    <mergeCell ref="B77:D77"/>
    <mergeCell ref="B80:D80"/>
    <mergeCell ref="B76:D76"/>
    <mergeCell ref="B79:D79"/>
    <mergeCell ref="B82:D82"/>
    <mergeCell ref="B85:D85"/>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40"/>
  <sheetViews>
    <sheetView showRuler="0" zoomScaleNormal="100" workbookViewId="0">
      <selection sqref="A1:C1"/>
    </sheetView>
  </sheetViews>
  <sheetFormatPr defaultColWidth="9.140625" defaultRowHeight="12.75" customHeight="1" zeroHeight="1" x14ac:dyDescent="0.2"/>
  <cols>
    <col min="1" max="1" width="4.42578125" style="297" customWidth="1"/>
    <col min="2" max="2" width="66.28515625" style="311" customWidth="1"/>
    <col min="3" max="3" width="12.7109375" style="311" customWidth="1"/>
    <col min="4" max="4" width="9.140625" style="311" customWidth="1"/>
    <col min="5" max="16384" width="9.140625" style="311"/>
  </cols>
  <sheetData>
    <row r="1" spans="1:9" ht="34.5" thickBot="1" x14ac:dyDescent="0.25">
      <c r="A1" s="837" t="s">
        <v>836</v>
      </c>
      <c r="B1" s="837"/>
      <c r="C1" s="837"/>
      <c r="D1" s="343" t="s">
        <v>819</v>
      </c>
      <c r="E1" s="344" t="s">
        <v>820</v>
      </c>
      <c r="F1" s="346" t="s">
        <v>822</v>
      </c>
      <c r="G1" s="347" t="s">
        <v>804</v>
      </c>
      <c r="H1" s="348" t="s">
        <v>805</v>
      </c>
      <c r="I1" s="345" t="s">
        <v>821</v>
      </c>
    </row>
    <row r="2" spans="1:9" ht="28.5" customHeight="1" x14ac:dyDescent="0.2">
      <c r="A2" s="314" t="s">
        <v>551</v>
      </c>
      <c r="B2" s="988" t="s">
        <v>665</v>
      </c>
      <c r="C2" s="989"/>
    </row>
    <row r="3" spans="1:9" x14ac:dyDescent="0.2">
      <c r="A3" s="314" t="s">
        <v>551</v>
      </c>
      <c r="B3" s="518" t="s">
        <v>666</v>
      </c>
      <c r="C3" s="520"/>
    </row>
    <row r="4" spans="1:9" x14ac:dyDescent="0.2">
      <c r="A4" s="314" t="s">
        <v>551</v>
      </c>
      <c r="B4" s="194" t="s">
        <v>383</v>
      </c>
      <c r="C4" s="520"/>
    </row>
    <row r="5" spans="1:9" x14ac:dyDescent="0.2">
      <c r="A5" s="314" t="s">
        <v>551</v>
      </c>
      <c r="B5" s="194" t="s">
        <v>667</v>
      </c>
      <c r="C5" s="526" t="s">
        <v>844</v>
      </c>
    </row>
    <row r="6" spans="1:9" x14ac:dyDescent="0.2">
      <c r="A6" s="314" t="s">
        <v>551</v>
      </c>
      <c r="B6" s="194" t="s">
        <v>668</v>
      </c>
      <c r="C6" s="527" t="s">
        <v>844</v>
      </c>
    </row>
    <row r="7" spans="1:9" x14ac:dyDescent="0.2">
      <c r="A7" s="314" t="s">
        <v>551</v>
      </c>
      <c r="B7" s="194" t="s">
        <v>669</v>
      </c>
      <c r="C7" s="527" t="s">
        <v>844</v>
      </c>
    </row>
    <row r="8" spans="1:9" x14ac:dyDescent="0.2">
      <c r="A8" s="314" t="s">
        <v>551</v>
      </c>
      <c r="B8" s="194" t="s">
        <v>670</v>
      </c>
      <c r="C8" s="527" t="s">
        <v>844</v>
      </c>
    </row>
    <row r="9" spans="1:9" x14ac:dyDescent="0.2">
      <c r="A9" s="314" t="s">
        <v>551</v>
      </c>
      <c r="B9" s="194" t="s">
        <v>671</v>
      </c>
      <c r="C9" s="526"/>
    </row>
    <row r="10" spans="1:9" x14ac:dyDescent="0.2">
      <c r="A10" s="314" t="s">
        <v>551</v>
      </c>
      <c r="B10" s="194" t="s">
        <v>30</v>
      </c>
      <c r="C10" s="527" t="s">
        <v>844</v>
      </c>
    </row>
    <row r="11" spans="1:9" x14ac:dyDescent="0.2">
      <c r="A11" s="314" t="s">
        <v>551</v>
      </c>
      <c r="B11" s="194" t="s">
        <v>31</v>
      </c>
      <c r="C11" s="526"/>
    </row>
    <row r="12" spans="1:9" x14ac:dyDescent="0.2">
      <c r="A12" s="314" t="s">
        <v>551</v>
      </c>
      <c r="B12" s="194" t="s">
        <v>32</v>
      </c>
      <c r="C12" s="527" t="s">
        <v>844</v>
      </c>
    </row>
    <row r="13" spans="1:9" x14ac:dyDescent="0.2">
      <c r="A13" s="314" t="s">
        <v>551</v>
      </c>
      <c r="B13" s="194" t="s">
        <v>33</v>
      </c>
      <c r="C13" s="527" t="s">
        <v>844</v>
      </c>
    </row>
    <row r="14" spans="1:9" x14ac:dyDescent="0.2">
      <c r="A14" s="314" t="s">
        <v>551</v>
      </c>
      <c r="B14" s="194" t="s">
        <v>34</v>
      </c>
      <c r="C14" s="527" t="s">
        <v>844</v>
      </c>
    </row>
    <row r="15" spans="1:9" x14ac:dyDescent="0.2">
      <c r="A15" s="314" t="s">
        <v>551</v>
      </c>
      <c r="B15" s="194" t="s">
        <v>35</v>
      </c>
      <c r="C15" s="526" t="s">
        <v>844</v>
      </c>
    </row>
    <row r="16" spans="1:9" x14ac:dyDescent="0.2">
      <c r="A16" s="314" t="s">
        <v>551</v>
      </c>
      <c r="B16" s="194" t="s">
        <v>36</v>
      </c>
      <c r="C16" s="527" t="s">
        <v>844</v>
      </c>
    </row>
    <row r="17" spans="1:3" x14ac:dyDescent="0.2">
      <c r="A17" s="314" t="s">
        <v>551</v>
      </c>
      <c r="B17" s="194" t="s">
        <v>37</v>
      </c>
      <c r="C17" s="527" t="s">
        <v>844</v>
      </c>
    </row>
    <row r="18" spans="1:3" x14ac:dyDescent="0.2">
      <c r="A18" s="314" t="s">
        <v>551</v>
      </c>
      <c r="B18" s="194" t="s">
        <v>38</v>
      </c>
      <c r="C18" s="527" t="s">
        <v>844</v>
      </c>
    </row>
    <row r="19" spans="1:3" x14ac:dyDescent="0.2">
      <c r="A19" s="314" t="s">
        <v>551</v>
      </c>
      <c r="B19" s="194" t="s">
        <v>39</v>
      </c>
      <c r="C19" s="526"/>
    </row>
    <row r="20" spans="1:3" x14ac:dyDescent="0.2">
      <c r="A20" s="314" t="s">
        <v>551</v>
      </c>
      <c r="B20" s="528" t="s">
        <v>40</v>
      </c>
      <c r="C20" s="526"/>
    </row>
    <row r="21" spans="1:3" x14ac:dyDescent="0.2">
      <c r="B21" s="990"/>
      <c r="C21" s="895"/>
    </row>
    <row r="22" spans="1:3" x14ac:dyDescent="0.2">
      <c r="B22" s="517"/>
      <c r="C22" s="529"/>
    </row>
    <row r="23" spans="1:3" x14ac:dyDescent="0.2">
      <c r="A23" s="314" t="s">
        <v>552</v>
      </c>
      <c r="B23" s="259" t="s">
        <v>620</v>
      </c>
      <c r="C23" s="529"/>
    </row>
    <row r="24" spans="1:3" x14ac:dyDescent="0.2">
      <c r="B24" s="224"/>
      <c r="C24" s="529"/>
    </row>
    <row r="25" spans="1:3" ht="24.75" customHeight="1" x14ac:dyDescent="0.2">
      <c r="A25" s="302" t="s">
        <v>553</v>
      </c>
      <c r="B25" s="519" t="s">
        <v>41</v>
      </c>
      <c r="C25" s="530"/>
    </row>
    <row r="26" spans="1:3" x14ac:dyDescent="0.2">
      <c r="A26" s="302" t="s">
        <v>553</v>
      </c>
      <c r="B26" s="194" t="s">
        <v>42</v>
      </c>
      <c r="C26" s="527" t="s">
        <v>844</v>
      </c>
    </row>
    <row r="27" spans="1:3" x14ac:dyDescent="0.2">
      <c r="A27" s="302" t="s">
        <v>553</v>
      </c>
      <c r="B27" s="194" t="s">
        <v>43</v>
      </c>
      <c r="C27" s="526" t="s">
        <v>844</v>
      </c>
    </row>
    <row r="28" spans="1:3" x14ac:dyDescent="0.2">
      <c r="A28" s="302" t="s">
        <v>553</v>
      </c>
      <c r="B28" s="194" t="s">
        <v>44</v>
      </c>
      <c r="C28" s="527" t="s">
        <v>844</v>
      </c>
    </row>
    <row r="29" spans="1:3" x14ac:dyDescent="0.2">
      <c r="A29" s="302" t="s">
        <v>553</v>
      </c>
      <c r="B29" s="194" t="s">
        <v>45</v>
      </c>
      <c r="C29" s="527" t="s">
        <v>844</v>
      </c>
    </row>
    <row r="30" spans="1:3" x14ac:dyDescent="0.2">
      <c r="A30" s="302" t="s">
        <v>553</v>
      </c>
      <c r="B30" s="194" t="s">
        <v>748</v>
      </c>
      <c r="C30" s="527" t="s">
        <v>844</v>
      </c>
    </row>
    <row r="31" spans="1:3" x14ac:dyDescent="0.2">
      <c r="A31" s="302" t="s">
        <v>553</v>
      </c>
      <c r="B31" s="194" t="s">
        <v>46</v>
      </c>
      <c r="C31" s="526" t="s">
        <v>844</v>
      </c>
    </row>
    <row r="32" spans="1:3" x14ac:dyDescent="0.2">
      <c r="A32" s="302" t="s">
        <v>553</v>
      </c>
      <c r="B32" s="194" t="s">
        <v>744</v>
      </c>
      <c r="C32" s="527" t="s">
        <v>844</v>
      </c>
    </row>
    <row r="33" spans="1:3" x14ac:dyDescent="0.2">
      <c r="A33" s="302" t="s">
        <v>553</v>
      </c>
      <c r="B33" s="194" t="s">
        <v>47</v>
      </c>
      <c r="C33" s="526"/>
    </row>
    <row r="34" spans="1:3" x14ac:dyDescent="0.2">
      <c r="A34" s="302" t="s">
        <v>553</v>
      </c>
      <c r="B34" s="194" t="s">
        <v>48</v>
      </c>
      <c r="C34" s="527" t="s">
        <v>844</v>
      </c>
    </row>
    <row r="35" spans="1:3" x14ac:dyDescent="0.2">
      <c r="A35" s="302" t="s">
        <v>553</v>
      </c>
      <c r="B35" s="194" t="s">
        <v>49</v>
      </c>
      <c r="C35" s="526"/>
    </row>
    <row r="36" spans="1:3" x14ac:dyDescent="0.2">
      <c r="A36" s="302" t="s">
        <v>553</v>
      </c>
      <c r="B36" s="528" t="s">
        <v>199</v>
      </c>
      <c r="C36" s="527" t="s">
        <v>844</v>
      </c>
    </row>
    <row r="37" spans="1:3" x14ac:dyDescent="0.2">
      <c r="B37" s="991" t="s">
        <v>891</v>
      </c>
      <c r="C37" s="992"/>
    </row>
    <row r="38" spans="1:3" x14ac:dyDescent="0.2"/>
    <row r="39" spans="1:3" ht="28.5" x14ac:dyDescent="0.2">
      <c r="B39" s="251" t="s">
        <v>554</v>
      </c>
    </row>
    <row r="40" spans="1:3" x14ac:dyDescent="0.2"/>
  </sheetData>
  <sheetProtection sheet="1" objects="1" scenarios="1"/>
  <mergeCells count="4">
    <mergeCell ref="A1:C1"/>
    <mergeCell ref="B2:C2"/>
    <mergeCell ref="B21:C21"/>
    <mergeCell ref="B37:C37"/>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L58"/>
  <sheetViews>
    <sheetView showRuler="0" zoomScaleNormal="100" workbookViewId="0">
      <selection sqref="A1:F1"/>
    </sheetView>
  </sheetViews>
  <sheetFormatPr defaultColWidth="9.140625" defaultRowHeight="12.75" customHeight="1" zeroHeight="1" x14ac:dyDescent="0.2"/>
  <cols>
    <col min="1" max="1" width="3.85546875" style="297" customWidth="1"/>
    <col min="2" max="2" width="27" style="311" customWidth="1"/>
    <col min="3" max="3" width="4.7109375" style="311" customWidth="1"/>
    <col min="4" max="4" width="10.7109375" style="311" customWidth="1"/>
    <col min="5" max="6" width="16.7109375" style="311" customWidth="1"/>
    <col min="7" max="8" width="9.140625" style="311" customWidth="1"/>
    <col min="9" max="16384" width="9.140625" style="311"/>
  </cols>
  <sheetData>
    <row r="1" spans="1:12" ht="34.5" thickBot="1" x14ac:dyDescent="0.25">
      <c r="A1" s="837" t="s">
        <v>835</v>
      </c>
      <c r="B1" s="837"/>
      <c r="C1" s="837"/>
      <c r="D1" s="837"/>
      <c r="E1" s="835"/>
      <c r="F1" s="835"/>
      <c r="G1" s="343" t="s">
        <v>819</v>
      </c>
      <c r="H1" s="344" t="s">
        <v>820</v>
      </c>
      <c r="I1" s="346" t="s">
        <v>822</v>
      </c>
      <c r="J1" s="347" t="s">
        <v>804</v>
      </c>
      <c r="K1" s="348" t="s">
        <v>805</v>
      </c>
      <c r="L1" s="345" t="s">
        <v>821</v>
      </c>
    </row>
    <row r="2" spans="1:12" ht="8.25" customHeight="1" x14ac:dyDescent="0.2"/>
    <row r="3" spans="1:12" ht="28.5" customHeight="1" x14ac:dyDescent="0.2">
      <c r="A3" s="278" t="s">
        <v>300</v>
      </c>
      <c r="B3" s="995" t="s">
        <v>1219</v>
      </c>
      <c r="C3" s="996"/>
      <c r="D3" s="996"/>
      <c r="E3" s="997"/>
      <c r="F3" s="997"/>
    </row>
    <row r="4" spans="1:12" ht="37.5" customHeight="1" x14ac:dyDescent="0.2">
      <c r="A4" s="314" t="s">
        <v>300</v>
      </c>
      <c r="B4" s="879"/>
      <c r="C4" s="890"/>
      <c r="D4" s="890"/>
      <c r="E4" s="122" t="s">
        <v>506</v>
      </c>
      <c r="F4" s="117" t="s">
        <v>213</v>
      </c>
    </row>
    <row r="5" spans="1:12" ht="39.75" customHeight="1" x14ac:dyDescent="0.2">
      <c r="A5" s="314" t="s">
        <v>300</v>
      </c>
      <c r="B5" s="934" t="s">
        <v>384</v>
      </c>
      <c r="C5" s="895"/>
      <c r="D5" s="895"/>
      <c r="E5" s="114">
        <f>'F CAS'!E5</f>
        <v>0.16500000000000001</v>
      </c>
      <c r="F5" s="114">
        <f>'F CAS'!F5</f>
        <v>0.19</v>
      </c>
    </row>
    <row r="6" spans="1:12" x14ac:dyDescent="0.2">
      <c r="A6" s="314" t="s">
        <v>300</v>
      </c>
      <c r="B6" s="857" t="s">
        <v>686</v>
      </c>
      <c r="C6" s="890"/>
      <c r="D6" s="890"/>
      <c r="E6" s="114">
        <f>'F CAS'!E6</f>
        <v>0</v>
      </c>
      <c r="F6" s="114">
        <f>'F CAS'!F6</f>
        <v>0</v>
      </c>
    </row>
    <row r="7" spans="1:12" x14ac:dyDescent="0.2">
      <c r="A7" s="314" t="s">
        <v>300</v>
      </c>
      <c r="B7" s="857" t="s">
        <v>687</v>
      </c>
      <c r="C7" s="890"/>
      <c r="D7" s="890"/>
      <c r="E7" s="114">
        <f>'F CAS'!E7</f>
        <v>0</v>
      </c>
      <c r="F7" s="114">
        <f>'F CAS'!F7</f>
        <v>0</v>
      </c>
    </row>
    <row r="8" spans="1:12" ht="24.75" customHeight="1" x14ac:dyDescent="0.2">
      <c r="A8" s="314" t="s">
        <v>300</v>
      </c>
      <c r="B8" s="857" t="s">
        <v>688</v>
      </c>
      <c r="C8" s="890"/>
      <c r="D8" s="890"/>
      <c r="E8" s="114">
        <f>'F CAS'!E8</f>
        <v>0.86399999999999999</v>
      </c>
      <c r="F8" s="114">
        <f>'F CAS'!F8</f>
        <v>0.66600000000000004</v>
      </c>
    </row>
    <row r="9" spans="1:12" x14ac:dyDescent="0.2">
      <c r="A9" s="314" t="s">
        <v>300</v>
      </c>
      <c r="B9" s="857" t="s">
        <v>689</v>
      </c>
      <c r="C9" s="890"/>
      <c r="D9" s="890"/>
      <c r="E9" s="114">
        <f>'F CAS'!E9</f>
        <v>0.14000000000000001</v>
      </c>
      <c r="F9" s="114">
        <f>'F CAS'!F9</f>
        <v>0.33</v>
      </c>
    </row>
    <row r="10" spans="1:12" x14ac:dyDescent="0.2">
      <c r="A10" s="314" t="s">
        <v>300</v>
      </c>
      <c r="B10" s="857" t="s">
        <v>690</v>
      </c>
      <c r="C10" s="890"/>
      <c r="D10" s="890"/>
      <c r="E10" s="114">
        <f>'F CAS'!E10</f>
        <v>0</v>
      </c>
      <c r="F10" s="114">
        <f>'F CAS'!F10</f>
        <v>0.01</v>
      </c>
    </row>
    <row r="11" spans="1:12" x14ac:dyDescent="0.2">
      <c r="A11" s="314" t="s">
        <v>300</v>
      </c>
      <c r="B11" s="857" t="s">
        <v>691</v>
      </c>
      <c r="C11" s="890"/>
      <c r="D11" s="890"/>
      <c r="E11" s="441">
        <f>'F CAS'!E11</f>
        <v>18</v>
      </c>
      <c r="F11" s="441">
        <f>'F CAS'!F11</f>
        <v>20</v>
      </c>
    </row>
    <row r="12" spans="1:12" x14ac:dyDescent="0.2">
      <c r="A12" s="314" t="s">
        <v>300</v>
      </c>
      <c r="B12" s="857" t="s">
        <v>692</v>
      </c>
      <c r="C12" s="890"/>
      <c r="D12" s="890"/>
      <c r="E12" s="441">
        <f>'F CAS'!E12</f>
        <v>18</v>
      </c>
      <c r="F12" s="441">
        <f>'F CAS'!F12</f>
        <v>20</v>
      </c>
    </row>
    <row r="13" spans="1:12" ht="9.75" customHeight="1" x14ac:dyDescent="0.2"/>
    <row r="14" spans="1:12" x14ac:dyDescent="0.2">
      <c r="A14" s="314" t="s">
        <v>299</v>
      </c>
      <c r="B14" s="993" t="s">
        <v>507</v>
      </c>
      <c r="C14" s="838"/>
      <c r="D14" s="838"/>
      <c r="E14" s="994"/>
      <c r="F14" s="994"/>
    </row>
    <row r="15" spans="1:12" x14ac:dyDescent="0.2">
      <c r="A15" s="314" t="s">
        <v>299</v>
      </c>
      <c r="B15" s="260" t="s">
        <v>503</v>
      </c>
      <c r="C15" s="408" t="s">
        <v>844</v>
      </c>
      <c r="D15" s="282"/>
      <c r="E15" s="303"/>
      <c r="F15" s="303"/>
    </row>
    <row r="16" spans="1:12" x14ac:dyDescent="0.2">
      <c r="A16" s="314" t="s">
        <v>299</v>
      </c>
      <c r="B16" s="432" t="s">
        <v>693</v>
      </c>
      <c r="C16" s="408" t="s">
        <v>844</v>
      </c>
    </row>
    <row r="17" spans="1:3" x14ac:dyDescent="0.2">
      <c r="A17" s="314" t="s">
        <v>299</v>
      </c>
      <c r="B17" s="432" t="s">
        <v>694</v>
      </c>
      <c r="C17" s="408" t="s">
        <v>844</v>
      </c>
    </row>
    <row r="18" spans="1:3" x14ac:dyDescent="0.2">
      <c r="A18" s="314" t="s">
        <v>299</v>
      </c>
      <c r="B18" s="432" t="s">
        <v>271</v>
      </c>
      <c r="C18" s="408" t="s">
        <v>844</v>
      </c>
    </row>
    <row r="19" spans="1:3" x14ac:dyDescent="0.2">
      <c r="A19" s="314" t="s">
        <v>299</v>
      </c>
      <c r="B19" s="432" t="s">
        <v>272</v>
      </c>
      <c r="C19" s="408" t="s">
        <v>844</v>
      </c>
    </row>
    <row r="20" spans="1:3" ht="25.5" x14ac:dyDescent="0.2">
      <c r="A20" s="314" t="s">
        <v>299</v>
      </c>
      <c r="B20" s="242" t="s">
        <v>504</v>
      </c>
      <c r="C20" s="408" t="s">
        <v>844</v>
      </c>
    </row>
    <row r="21" spans="1:3" x14ac:dyDescent="0.2">
      <c r="A21" s="314" t="s">
        <v>299</v>
      </c>
      <c r="B21" s="432" t="s">
        <v>273</v>
      </c>
      <c r="C21" s="408" t="s">
        <v>844</v>
      </c>
    </row>
    <row r="22" spans="1:3" x14ac:dyDescent="0.2">
      <c r="A22" s="314" t="s">
        <v>299</v>
      </c>
      <c r="B22" s="432" t="s">
        <v>274</v>
      </c>
      <c r="C22" s="408" t="s">
        <v>844</v>
      </c>
    </row>
    <row r="23" spans="1:3" x14ac:dyDescent="0.2">
      <c r="A23" s="314" t="s">
        <v>299</v>
      </c>
      <c r="B23" s="432" t="s">
        <v>275</v>
      </c>
      <c r="C23" s="85"/>
    </row>
    <row r="24" spans="1:3" x14ac:dyDescent="0.2">
      <c r="A24" s="314" t="s">
        <v>299</v>
      </c>
      <c r="B24" s="434" t="s">
        <v>505</v>
      </c>
      <c r="C24" s="85"/>
    </row>
    <row r="25" spans="1:3" x14ac:dyDescent="0.2">
      <c r="A25" s="314" t="s">
        <v>299</v>
      </c>
      <c r="B25" s="432" t="s">
        <v>276</v>
      </c>
      <c r="C25" s="408" t="s">
        <v>844</v>
      </c>
    </row>
    <row r="26" spans="1:3" x14ac:dyDescent="0.2">
      <c r="A26" s="314" t="s">
        <v>299</v>
      </c>
      <c r="B26" s="432" t="s">
        <v>277</v>
      </c>
      <c r="C26" s="408" t="s">
        <v>844</v>
      </c>
    </row>
    <row r="27" spans="1:3" x14ac:dyDescent="0.2">
      <c r="A27" s="314" t="s">
        <v>299</v>
      </c>
      <c r="B27" s="432" t="s">
        <v>278</v>
      </c>
      <c r="C27" s="85"/>
    </row>
    <row r="28" spans="1:3" x14ac:dyDescent="0.2">
      <c r="A28" s="314" t="s">
        <v>299</v>
      </c>
      <c r="B28" s="432" t="s">
        <v>279</v>
      </c>
      <c r="C28" s="85"/>
    </row>
    <row r="29" spans="1:3" x14ac:dyDescent="0.2">
      <c r="A29" s="314" t="s">
        <v>299</v>
      </c>
      <c r="B29" s="432" t="s">
        <v>280</v>
      </c>
      <c r="C29" s="408" t="s">
        <v>844</v>
      </c>
    </row>
    <row r="30" spans="1:3" x14ac:dyDescent="0.2">
      <c r="A30" s="314" t="s">
        <v>299</v>
      </c>
      <c r="B30" s="432" t="s">
        <v>281</v>
      </c>
      <c r="C30" s="408" t="s">
        <v>844</v>
      </c>
    </row>
    <row r="31" spans="1:3" x14ac:dyDescent="0.2">
      <c r="A31" s="314" t="s">
        <v>299</v>
      </c>
      <c r="B31" s="432" t="s">
        <v>282</v>
      </c>
      <c r="C31" s="408" t="s">
        <v>844</v>
      </c>
    </row>
    <row r="32" spans="1:3" x14ac:dyDescent="0.2">
      <c r="A32" s="314" t="s">
        <v>299</v>
      </c>
      <c r="B32" s="432" t="s">
        <v>283</v>
      </c>
      <c r="C32" s="408" t="s">
        <v>844</v>
      </c>
    </row>
    <row r="33" spans="1:8" x14ac:dyDescent="0.2">
      <c r="A33" s="314" t="s">
        <v>299</v>
      </c>
      <c r="B33" s="432" t="s">
        <v>284</v>
      </c>
      <c r="C33" s="408" t="s">
        <v>844</v>
      </c>
    </row>
    <row r="34" spans="1:8" x14ac:dyDescent="0.2">
      <c r="A34" s="314" t="s">
        <v>299</v>
      </c>
      <c r="B34" s="432" t="s">
        <v>285</v>
      </c>
      <c r="C34" s="408"/>
    </row>
    <row r="35" spans="1:8" x14ac:dyDescent="0.2">
      <c r="A35" s="314" t="s">
        <v>299</v>
      </c>
      <c r="B35" s="432" t="s">
        <v>286</v>
      </c>
      <c r="C35" s="408"/>
    </row>
    <row r="36" spans="1:8" ht="9" customHeight="1" x14ac:dyDescent="0.2"/>
    <row r="37" spans="1:8" x14ac:dyDescent="0.2">
      <c r="A37" s="314" t="s">
        <v>298</v>
      </c>
      <c r="B37" s="1001" t="s">
        <v>621</v>
      </c>
      <c r="C37" s="984"/>
      <c r="D37" s="984"/>
      <c r="E37" s="1002"/>
      <c r="F37" s="1003"/>
      <c r="G37" s="185"/>
    </row>
    <row r="38" spans="1:8" s="118" customFormat="1" ht="25.5" x14ac:dyDescent="0.2">
      <c r="A38" s="314" t="s">
        <v>298</v>
      </c>
      <c r="B38" s="119"/>
      <c r="C38" s="1004" t="s">
        <v>511</v>
      </c>
      <c r="D38" s="1004"/>
      <c r="E38" s="120" t="s">
        <v>513</v>
      </c>
      <c r="F38" s="1005" t="s">
        <v>512</v>
      </c>
      <c r="G38" s="1006"/>
      <c r="H38" s="121"/>
    </row>
    <row r="39" spans="1:8" x14ac:dyDescent="0.2">
      <c r="A39" s="314" t="s">
        <v>298</v>
      </c>
      <c r="B39" s="74" t="s">
        <v>508</v>
      </c>
      <c r="C39" s="998"/>
      <c r="D39" s="999"/>
      <c r="E39" s="408" t="s">
        <v>881</v>
      </c>
      <c r="F39" s="841" t="s">
        <v>882</v>
      </c>
      <c r="G39" s="883"/>
      <c r="H39" s="296"/>
    </row>
    <row r="40" spans="1:8" x14ac:dyDescent="0.2">
      <c r="A40" s="314" t="s">
        <v>298</v>
      </c>
      <c r="B40" s="74" t="s">
        <v>509</v>
      </c>
      <c r="C40" s="998"/>
      <c r="D40" s="999"/>
      <c r="E40" s="197"/>
      <c r="F40" s="881"/>
      <c r="G40" s="883"/>
      <c r="H40" s="296"/>
    </row>
    <row r="41" spans="1:8" x14ac:dyDescent="0.2">
      <c r="A41" s="314" t="s">
        <v>298</v>
      </c>
      <c r="B41" s="74" t="s">
        <v>510</v>
      </c>
      <c r="C41" s="998"/>
      <c r="D41" s="999"/>
      <c r="E41" s="408" t="s">
        <v>881</v>
      </c>
      <c r="F41" s="841" t="s">
        <v>883</v>
      </c>
      <c r="G41" s="883"/>
      <c r="H41" s="296"/>
    </row>
    <row r="42" spans="1:8" ht="9" customHeight="1" x14ac:dyDescent="0.2"/>
    <row r="43" spans="1:8" ht="26.25" customHeight="1" x14ac:dyDescent="0.2">
      <c r="A43" s="314" t="s">
        <v>297</v>
      </c>
      <c r="B43" s="993" t="s">
        <v>476</v>
      </c>
      <c r="C43" s="838"/>
      <c r="D43" s="838"/>
      <c r="E43" s="838"/>
      <c r="F43" s="838"/>
    </row>
    <row r="44" spans="1:8" x14ac:dyDescent="0.2">
      <c r="A44" s="314" t="s">
        <v>297</v>
      </c>
      <c r="B44" s="432" t="s">
        <v>287</v>
      </c>
      <c r="C44" s="85"/>
    </row>
    <row r="45" spans="1:8" x14ac:dyDescent="0.2">
      <c r="A45" s="314" t="s">
        <v>297</v>
      </c>
      <c r="B45" s="432" t="s">
        <v>288</v>
      </c>
      <c r="C45" s="85"/>
    </row>
    <row r="46" spans="1:8" x14ac:dyDescent="0.2">
      <c r="A46" s="314" t="s">
        <v>297</v>
      </c>
      <c r="B46" s="432" t="s">
        <v>289</v>
      </c>
      <c r="C46" s="85"/>
    </row>
    <row r="47" spans="1:8" ht="25.5" x14ac:dyDescent="0.2">
      <c r="A47" s="314" t="s">
        <v>297</v>
      </c>
      <c r="B47" s="432" t="s">
        <v>290</v>
      </c>
      <c r="C47" s="85"/>
    </row>
    <row r="48" spans="1:8" x14ac:dyDescent="0.2">
      <c r="A48" s="314" t="s">
        <v>297</v>
      </c>
      <c r="B48" s="432" t="s">
        <v>291</v>
      </c>
      <c r="C48" s="408" t="s">
        <v>844</v>
      </c>
    </row>
    <row r="49" spans="1:4" ht="27.75" customHeight="1" x14ac:dyDescent="0.2">
      <c r="A49" s="314" t="s">
        <v>297</v>
      </c>
      <c r="B49" s="432" t="s">
        <v>292</v>
      </c>
      <c r="C49" s="408" t="s">
        <v>844</v>
      </c>
    </row>
    <row r="50" spans="1:4" ht="24.75" customHeight="1" x14ac:dyDescent="0.2">
      <c r="A50" s="314" t="s">
        <v>297</v>
      </c>
      <c r="B50" s="432" t="s">
        <v>293</v>
      </c>
      <c r="C50" s="85"/>
    </row>
    <row r="51" spans="1:4" x14ac:dyDescent="0.2">
      <c r="A51" s="314" t="s">
        <v>297</v>
      </c>
      <c r="B51" s="432" t="s">
        <v>294</v>
      </c>
      <c r="C51" s="85"/>
    </row>
    <row r="52" spans="1:4" x14ac:dyDescent="0.2">
      <c r="A52" s="314" t="s">
        <v>297</v>
      </c>
      <c r="B52" s="432" t="s">
        <v>295</v>
      </c>
      <c r="C52" s="408" t="s">
        <v>844</v>
      </c>
    </row>
    <row r="53" spans="1:4" x14ac:dyDescent="0.2">
      <c r="A53" s="314" t="s">
        <v>297</v>
      </c>
      <c r="B53" s="434" t="s">
        <v>123</v>
      </c>
      <c r="C53" s="85"/>
    </row>
    <row r="54" spans="1:4" x14ac:dyDescent="0.2">
      <c r="A54" s="314" t="s">
        <v>297</v>
      </c>
      <c r="B54" s="266" t="s">
        <v>124</v>
      </c>
      <c r="C54" s="85"/>
    </row>
    <row r="55" spans="1:4" ht="15.75" customHeight="1" x14ac:dyDescent="0.2">
      <c r="A55" s="314" t="s">
        <v>297</v>
      </c>
      <c r="B55" s="435" t="s">
        <v>296</v>
      </c>
      <c r="C55" s="85" t="s">
        <v>844</v>
      </c>
      <c r="D55" s="27"/>
    </row>
    <row r="56" spans="1:4" ht="13.5" customHeight="1" x14ac:dyDescent="0.2">
      <c r="A56" s="314"/>
      <c r="B56" s="275" t="s">
        <v>1013</v>
      </c>
      <c r="C56" s="276"/>
      <c r="D56" s="27"/>
    </row>
    <row r="57" spans="1:4" ht="3.75" customHeight="1" x14ac:dyDescent="0.2">
      <c r="A57" s="314"/>
      <c r="B57" s="1000"/>
      <c r="C57" s="1000"/>
    </row>
    <row r="58" spans="1:4" ht="4.5" hidden="1" customHeight="1" x14ac:dyDescent="0.2"/>
  </sheetData>
  <sheetProtection sheet="1" objects="1" scenarios="1"/>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57"/>
  <sheetViews>
    <sheetView showRuler="0" zoomScaleNormal="100" workbookViewId="0">
      <selection sqref="A1:E1"/>
    </sheetView>
  </sheetViews>
  <sheetFormatPr defaultColWidth="9.140625" defaultRowHeight="12.75" customHeight="1" zeroHeight="1" x14ac:dyDescent="0.2"/>
  <cols>
    <col min="1" max="1" width="3.85546875" style="297" customWidth="1"/>
    <col min="2" max="2" width="29.28515625" style="311" customWidth="1"/>
    <col min="3" max="5" width="18.7109375" style="311" customWidth="1"/>
    <col min="6" max="6" width="9.28515625" style="311" customWidth="1"/>
    <col min="7" max="16384" width="9.140625" style="311"/>
  </cols>
  <sheetData>
    <row r="1" spans="1:10" ht="34.5" thickBot="1" x14ac:dyDescent="0.25">
      <c r="A1" s="837" t="s">
        <v>834</v>
      </c>
      <c r="B1" s="837"/>
      <c r="C1" s="837"/>
      <c r="D1" s="837"/>
      <c r="E1" s="837"/>
      <c r="F1" s="343" t="s">
        <v>819</v>
      </c>
      <c r="G1" s="344" t="s">
        <v>820</v>
      </c>
      <c r="H1" s="346" t="s">
        <v>822</v>
      </c>
      <c r="I1" s="347" t="s">
        <v>804</v>
      </c>
      <c r="J1" s="345" t="s">
        <v>821</v>
      </c>
    </row>
    <row r="2" spans="1:10" ht="18" x14ac:dyDescent="0.2">
      <c r="A2" s="315"/>
      <c r="B2" s="315"/>
      <c r="C2" s="315"/>
      <c r="D2" s="315"/>
      <c r="E2" s="315"/>
    </row>
    <row r="3" spans="1:10" s="224" customFormat="1" x14ac:dyDescent="0.2">
      <c r="A3" s="211" t="s">
        <v>610</v>
      </c>
      <c r="B3" s="623" t="s">
        <v>1210</v>
      </c>
      <c r="C3" s="274"/>
      <c r="D3" s="274"/>
      <c r="E3" s="274"/>
    </row>
    <row r="4" spans="1:10" x14ac:dyDescent="0.2"/>
    <row r="5" spans="1:10" ht="27.75" customHeight="1" x14ac:dyDescent="0.2">
      <c r="B5" s="993" t="s">
        <v>984</v>
      </c>
      <c r="C5" s="993"/>
      <c r="D5" s="993"/>
      <c r="E5" s="993"/>
    </row>
    <row r="6" spans="1:10" s="185" customFormat="1" x14ac:dyDescent="0.2">
      <c r="A6" s="300"/>
      <c r="B6" s="284"/>
      <c r="C6" s="284"/>
      <c r="D6" s="284"/>
      <c r="E6" s="284"/>
    </row>
    <row r="7" spans="1:10" s="185" customFormat="1" ht="38.25" customHeight="1" x14ac:dyDescent="0.2">
      <c r="A7" s="410"/>
      <c r="B7" s="1010" t="s">
        <v>985</v>
      </c>
      <c r="C7" s="937"/>
      <c r="D7" s="937"/>
      <c r="E7" s="937"/>
    </row>
    <row r="8" spans="1:10" s="185" customFormat="1" x14ac:dyDescent="0.2">
      <c r="A8" s="300"/>
      <c r="B8" s="411"/>
      <c r="C8" s="539"/>
      <c r="D8" s="298"/>
      <c r="E8" s="189"/>
    </row>
    <row r="9" spans="1:10" x14ac:dyDescent="0.2">
      <c r="A9" s="314"/>
      <c r="B9" s="314"/>
      <c r="C9" s="314"/>
      <c r="D9" s="314"/>
      <c r="E9" s="314"/>
    </row>
    <row r="10" spans="1:10" ht="132" customHeight="1" x14ac:dyDescent="0.2">
      <c r="A10" s="211" t="s">
        <v>488</v>
      </c>
      <c r="B10" s="1011" t="s">
        <v>986</v>
      </c>
      <c r="C10" s="937"/>
      <c r="D10" s="937"/>
      <c r="E10" s="937"/>
    </row>
    <row r="11" spans="1:10" x14ac:dyDescent="0.2">
      <c r="A11" s="314"/>
      <c r="C11" s="49"/>
      <c r="D11" s="314"/>
      <c r="E11" s="314"/>
    </row>
    <row r="12" spans="1:10" x14ac:dyDescent="0.2">
      <c r="A12" s="314" t="s">
        <v>488</v>
      </c>
      <c r="B12" s="309"/>
      <c r="C12" s="127" t="s">
        <v>477</v>
      </c>
      <c r="D12" s="127" t="s">
        <v>213</v>
      </c>
    </row>
    <row r="13" spans="1:10" ht="25.5" x14ac:dyDescent="0.2">
      <c r="A13" s="314" t="s">
        <v>488</v>
      </c>
      <c r="B13" s="293" t="s">
        <v>391</v>
      </c>
      <c r="C13" s="129">
        <f>'G CAS'!C13</f>
        <v>0</v>
      </c>
      <c r="D13" s="129">
        <f>'G CAS'!D13</f>
        <v>44050</v>
      </c>
    </row>
    <row r="14" spans="1:10" ht="38.25" x14ac:dyDescent="0.2">
      <c r="A14" s="314" t="s">
        <v>488</v>
      </c>
      <c r="B14" s="293" t="s">
        <v>392</v>
      </c>
      <c r="C14" s="129"/>
      <c r="D14" s="129"/>
    </row>
    <row r="15" spans="1:10" ht="25.5" x14ac:dyDescent="0.2">
      <c r="A15" s="314" t="s">
        <v>488</v>
      </c>
      <c r="B15" s="293" t="s">
        <v>393</v>
      </c>
      <c r="C15" s="129"/>
      <c r="D15" s="129"/>
    </row>
    <row r="16" spans="1:10" ht="25.5" x14ac:dyDescent="0.2">
      <c r="A16" s="314" t="s">
        <v>488</v>
      </c>
      <c r="B16" s="293" t="s">
        <v>394</v>
      </c>
      <c r="C16" s="129"/>
      <c r="D16" s="129"/>
    </row>
    <row r="17" spans="1:5" ht="25.5" x14ac:dyDescent="0.2">
      <c r="A17" s="314" t="s">
        <v>488</v>
      </c>
      <c r="B17" s="283" t="s">
        <v>395</v>
      </c>
      <c r="C17" s="129"/>
      <c r="D17" s="129"/>
    </row>
    <row r="18" spans="1:5" x14ac:dyDescent="0.2">
      <c r="A18" s="314"/>
      <c r="B18" s="128"/>
      <c r="C18" s="130"/>
      <c r="D18" s="131"/>
    </row>
    <row r="19" spans="1:5" x14ac:dyDescent="0.2">
      <c r="A19" s="314" t="s">
        <v>488</v>
      </c>
      <c r="B19" s="283" t="s">
        <v>242</v>
      </c>
      <c r="C19" s="129">
        <f>'G CAS'!C19</f>
        <v>0</v>
      </c>
      <c r="D19" s="129">
        <f>'G CAS'!D19</f>
        <v>176</v>
      </c>
    </row>
    <row r="20" spans="1:5" x14ac:dyDescent="0.2">
      <c r="A20" s="314"/>
      <c r="B20" s="128"/>
      <c r="C20" s="130"/>
      <c r="D20" s="131"/>
    </row>
    <row r="21" spans="1:5" ht="25.5" x14ac:dyDescent="0.2">
      <c r="A21" s="314" t="s">
        <v>488</v>
      </c>
      <c r="B21" s="761" t="s">
        <v>1213</v>
      </c>
      <c r="C21" s="129">
        <f>'G CAS'!C21</f>
        <v>0</v>
      </c>
      <c r="D21" s="129">
        <f>'G CAS'!D21</f>
        <v>12170</v>
      </c>
    </row>
    <row r="22" spans="1:5" ht="25.5" x14ac:dyDescent="0.2">
      <c r="A22" s="314" t="s">
        <v>488</v>
      </c>
      <c r="B22" s="761" t="s">
        <v>1214</v>
      </c>
      <c r="C22" s="129">
        <f>'G CAS'!C22</f>
        <v>0</v>
      </c>
      <c r="D22" s="129">
        <f>'G CAS'!D22</f>
        <v>6290</v>
      </c>
    </row>
    <row r="23" spans="1:5" ht="25.5" x14ac:dyDescent="0.2">
      <c r="A23" s="314" t="s">
        <v>488</v>
      </c>
      <c r="B23" s="761" t="s">
        <v>1215</v>
      </c>
      <c r="C23" s="129">
        <f>'G CAS'!C23</f>
        <v>0</v>
      </c>
      <c r="D23" s="129">
        <f>'G CAS'!D23</f>
        <v>5880</v>
      </c>
    </row>
    <row r="24" spans="1:5" x14ac:dyDescent="0.2"/>
    <row r="25" spans="1:5" ht="38.25" customHeight="1" x14ac:dyDescent="0.2">
      <c r="A25" s="314" t="s">
        <v>488</v>
      </c>
      <c r="B25" s="932" t="s">
        <v>243</v>
      </c>
      <c r="C25" s="908"/>
      <c r="D25" s="132">
        <f>'G CAS'!D25</f>
        <v>0</v>
      </c>
    </row>
    <row r="26" spans="1:5" x14ac:dyDescent="0.2">
      <c r="A26" s="314"/>
      <c r="B26" s="296"/>
      <c r="C26" s="296"/>
      <c r="D26" s="133"/>
    </row>
    <row r="27" spans="1:5" x14ac:dyDescent="0.2">
      <c r="A27" s="314" t="s">
        <v>488</v>
      </c>
      <c r="B27" s="1007" t="s">
        <v>244</v>
      </c>
      <c r="C27" s="919"/>
      <c r="D27" s="919"/>
      <c r="E27" s="1008"/>
    </row>
    <row r="28" spans="1:5" x14ac:dyDescent="0.2">
      <c r="A28" s="314"/>
      <c r="B28" s="927"/>
      <c r="C28" s="839"/>
      <c r="D28" s="839"/>
      <c r="E28" s="1009"/>
    </row>
    <row r="29" spans="1:5" x14ac:dyDescent="0.2"/>
    <row r="30" spans="1:5" x14ac:dyDescent="0.2">
      <c r="A30" s="314" t="s">
        <v>245</v>
      </c>
      <c r="B30" s="944"/>
      <c r="C30" s="873"/>
      <c r="D30" s="31" t="s">
        <v>479</v>
      </c>
      <c r="E30" s="31" t="s">
        <v>480</v>
      </c>
    </row>
    <row r="31" spans="1:5" ht="25.5" customHeight="1" x14ac:dyDescent="0.2">
      <c r="A31" s="314" t="s">
        <v>245</v>
      </c>
      <c r="B31" s="1014" t="s">
        <v>478</v>
      </c>
      <c r="C31" s="1015"/>
      <c r="D31" s="116">
        <v>12</v>
      </c>
      <c r="E31" s="116">
        <v>18</v>
      </c>
    </row>
    <row r="32" spans="1:5" x14ac:dyDescent="0.2"/>
    <row r="33" spans="1:5" x14ac:dyDescent="0.2">
      <c r="A33" s="314" t="s">
        <v>246</v>
      </c>
      <c r="B33" s="944"/>
      <c r="C33" s="873"/>
      <c r="D33" s="31" t="s">
        <v>421</v>
      </c>
      <c r="E33" s="510" t="s">
        <v>422</v>
      </c>
    </row>
    <row r="34" spans="1:5" ht="27.75" customHeight="1" x14ac:dyDescent="0.2">
      <c r="A34" s="314" t="s">
        <v>246</v>
      </c>
      <c r="B34" s="1014" t="s">
        <v>249</v>
      </c>
      <c r="C34" s="1015"/>
      <c r="D34" s="85"/>
      <c r="E34" s="85"/>
    </row>
    <row r="35" spans="1:5" x14ac:dyDescent="0.2"/>
    <row r="36" spans="1:5" x14ac:dyDescent="0.2">
      <c r="A36" s="314" t="s">
        <v>247</v>
      </c>
      <c r="D36" s="31" t="s">
        <v>421</v>
      </c>
      <c r="E36" s="510" t="s">
        <v>422</v>
      </c>
    </row>
    <row r="37" spans="1:5" ht="28.5" customHeight="1" x14ac:dyDescent="0.2">
      <c r="A37" s="314" t="s">
        <v>247</v>
      </c>
      <c r="B37" s="1012" t="s">
        <v>116</v>
      </c>
      <c r="C37" s="1013"/>
      <c r="D37" s="85"/>
      <c r="E37" s="85"/>
    </row>
    <row r="38" spans="1:5" ht="28.5" customHeight="1" x14ac:dyDescent="0.2">
      <c r="A38" s="314" t="s">
        <v>247</v>
      </c>
      <c r="B38" s="1012"/>
      <c r="C38" s="1013"/>
      <c r="D38" s="269" t="s">
        <v>118</v>
      </c>
      <c r="E38" s="269"/>
    </row>
    <row r="39" spans="1:5" ht="28.5" customHeight="1" x14ac:dyDescent="0.2">
      <c r="A39" s="314" t="s">
        <v>247</v>
      </c>
      <c r="B39" s="1012" t="s">
        <v>117</v>
      </c>
      <c r="C39" s="1013"/>
      <c r="D39" s="270"/>
      <c r="E39" s="269"/>
    </row>
    <row r="40" spans="1:5" x14ac:dyDescent="0.2">
      <c r="B40" s="834"/>
      <c r="C40" s="834"/>
      <c r="D40" s="834"/>
      <c r="E40" s="834"/>
    </row>
    <row r="41" spans="1:5" ht="19.5" customHeight="1" x14ac:dyDescent="0.2">
      <c r="A41" s="314" t="s">
        <v>248</v>
      </c>
      <c r="B41" s="984" t="s">
        <v>481</v>
      </c>
      <c r="C41" s="839"/>
      <c r="D41" s="839"/>
      <c r="E41" s="839"/>
    </row>
    <row r="42" spans="1:5" ht="25.5" x14ac:dyDescent="0.2">
      <c r="A42" s="314" t="s">
        <v>248</v>
      </c>
      <c r="B42" s="309"/>
      <c r="C42" s="301" t="s">
        <v>482</v>
      </c>
      <c r="D42" s="301" t="s">
        <v>483</v>
      </c>
      <c r="E42" s="301" t="s">
        <v>484</v>
      </c>
    </row>
    <row r="43" spans="1:5" x14ac:dyDescent="0.2">
      <c r="A43" s="314" t="s">
        <v>248</v>
      </c>
      <c r="B43" s="306" t="s">
        <v>485</v>
      </c>
      <c r="C43" s="132">
        <f>'G CAS'!C43</f>
        <v>1380</v>
      </c>
      <c r="D43" s="132">
        <f>'G CAS'!D43</f>
        <v>1380</v>
      </c>
      <c r="E43" s="132">
        <f>'G CAS'!E43</f>
        <v>1380</v>
      </c>
    </row>
    <row r="44" spans="1:5" x14ac:dyDescent="0.2">
      <c r="A44" s="314" t="s">
        <v>248</v>
      </c>
      <c r="B44" s="403" t="s">
        <v>1216</v>
      </c>
      <c r="C44" s="134"/>
      <c r="D44" s="134"/>
      <c r="E44" s="132">
        <f>'G CAS'!E44</f>
        <v>4040</v>
      </c>
    </row>
    <row r="45" spans="1:5" x14ac:dyDescent="0.2">
      <c r="A45" s="314" t="s">
        <v>248</v>
      </c>
      <c r="B45" s="403" t="s">
        <v>1217</v>
      </c>
      <c r="C45" s="134"/>
      <c r="D45" s="132">
        <f>'G CAS'!D45</f>
        <v>5510</v>
      </c>
      <c r="E45" s="132">
        <f>'G CAS'!E45</f>
        <v>5510</v>
      </c>
    </row>
    <row r="46" spans="1:5" ht="51" x14ac:dyDescent="0.2">
      <c r="A46" s="314" t="s">
        <v>248</v>
      </c>
      <c r="B46" s="583" t="s">
        <v>1218</v>
      </c>
      <c r="C46" s="134"/>
      <c r="D46" s="134"/>
      <c r="E46" s="132">
        <f>'G CAS'!E46</f>
        <v>0</v>
      </c>
    </row>
    <row r="47" spans="1:5" x14ac:dyDescent="0.2">
      <c r="A47" s="314" t="s">
        <v>248</v>
      </c>
      <c r="B47" s="306" t="s">
        <v>486</v>
      </c>
      <c r="C47" s="132">
        <f>'G CAS'!C47</f>
        <v>530</v>
      </c>
      <c r="D47" s="132">
        <f>'G CAS'!D47</f>
        <v>1656</v>
      </c>
      <c r="E47" s="132">
        <f>'G CAS'!E47</f>
        <v>1650</v>
      </c>
    </row>
    <row r="48" spans="1:5" x14ac:dyDescent="0.2">
      <c r="A48" s="314" t="s">
        <v>248</v>
      </c>
      <c r="B48" s="306" t="s">
        <v>487</v>
      </c>
      <c r="C48" s="132">
        <f>'G CAS'!C48</f>
        <v>2390</v>
      </c>
      <c r="D48" s="132">
        <f>'G CAS'!D48</f>
        <v>4336</v>
      </c>
      <c r="E48" s="132">
        <f>'G CAS'!E48</f>
        <v>5442</v>
      </c>
    </row>
    <row r="49" spans="1:4" x14ac:dyDescent="0.2"/>
    <row r="50" spans="1:4" x14ac:dyDescent="0.2"/>
    <row r="51" spans="1:4" x14ac:dyDescent="0.2">
      <c r="A51" s="314" t="s">
        <v>337</v>
      </c>
      <c r="B51" s="996" t="s">
        <v>555</v>
      </c>
      <c r="C51" s="996"/>
    </row>
    <row r="52" spans="1:4" ht="25.5" x14ac:dyDescent="0.2">
      <c r="A52" s="314" t="s">
        <v>337</v>
      </c>
      <c r="B52" s="293" t="s">
        <v>696</v>
      </c>
      <c r="C52" s="135">
        <f>'G CAS'!C52</f>
        <v>1840</v>
      </c>
      <c r="D52" s="430" t="s">
        <v>894</v>
      </c>
    </row>
    <row r="53" spans="1:4" ht="25.5" x14ac:dyDescent="0.2">
      <c r="A53" s="314" t="s">
        <v>337</v>
      </c>
      <c r="B53" s="293" t="s">
        <v>699</v>
      </c>
      <c r="C53" s="135"/>
    </row>
    <row r="54" spans="1:4" ht="25.5" x14ac:dyDescent="0.2">
      <c r="A54" s="314" t="s">
        <v>337</v>
      </c>
      <c r="B54" s="293" t="s">
        <v>393</v>
      </c>
      <c r="C54" s="135"/>
    </row>
    <row r="55" spans="1:4" ht="25.5" x14ac:dyDescent="0.2">
      <c r="A55" s="314" t="s">
        <v>337</v>
      </c>
      <c r="B55" s="293" t="s">
        <v>698</v>
      </c>
      <c r="C55" s="135"/>
    </row>
    <row r="56" spans="1:4" ht="25.5" x14ac:dyDescent="0.2">
      <c r="A56" s="314" t="s">
        <v>337</v>
      </c>
      <c r="B56" s="293" t="s">
        <v>697</v>
      </c>
      <c r="C56" s="135"/>
    </row>
    <row r="57" spans="1:4" x14ac:dyDescent="0.2"/>
  </sheetData>
  <sheetProtection sheet="1" objects="1" scenarios="1"/>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K169"/>
  <sheetViews>
    <sheetView showRuler="0" topLeftCell="A30" zoomScaleNormal="100" workbookViewId="0">
      <selection activeCell="D33" sqref="D33"/>
    </sheetView>
  </sheetViews>
  <sheetFormatPr defaultColWidth="9.140625" defaultRowHeight="12.75" customHeight="1" zeroHeight="1" x14ac:dyDescent="0.2"/>
  <cols>
    <col min="1" max="1" width="4.7109375" style="297" customWidth="1"/>
    <col min="2" max="2" width="2.5703125" style="311" customWidth="1"/>
    <col min="3" max="3" width="41" style="311" customWidth="1"/>
    <col min="4" max="6" width="14.28515625" style="311" customWidth="1"/>
    <col min="7" max="7" width="9.140625" style="311" customWidth="1"/>
    <col min="8" max="16384" width="9.140625" style="311"/>
  </cols>
  <sheetData>
    <row r="1" spans="1:11" ht="34.5" thickBot="1" x14ac:dyDescent="0.25">
      <c r="A1" s="837" t="s">
        <v>833</v>
      </c>
      <c r="B1" s="837"/>
      <c r="C1" s="837"/>
      <c r="D1" s="837"/>
      <c r="E1" s="837"/>
      <c r="F1" s="837"/>
      <c r="G1" s="343" t="s">
        <v>819</v>
      </c>
      <c r="H1" s="344" t="s">
        <v>820</v>
      </c>
      <c r="I1" s="346" t="s">
        <v>822</v>
      </c>
      <c r="J1" s="347" t="s">
        <v>804</v>
      </c>
      <c r="K1" s="345" t="s">
        <v>821</v>
      </c>
    </row>
    <row r="2" spans="1:11" x14ac:dyDescent="0.2"/>
    <row r="3" spans="1:11" ht="15.75" x14ac:dyDescent="0.2">
      <c r="B3" s="977" t="s">
        <v>338</v>
      </c>
      <c r="C3" s="936"/>
      <c r="D3" s="936"/>
    </row>
    <row r="4" spans="1:11" ht="116.25" customHeight="1" x14ac:dyDescent="0.2">
      <c r="A4" s="278"/>
      <c r="B4" s="921" t="s">
        <v>1201</v>
      </c>
      <c r="C4" s="838"/>
      <c r="D4" s="838"/>
      <c r="E4" s="838"/>
      <c r="F4" s="838"/>
    </row>
    <row r="5" spans="1:11" x14ac:dyDescent="0.2">
      <c r="A5" s="278"/>
      <c r="B5" s="831" t="s">
        <v>950</v>
      </c>
      <c r="C5" s="831"/>
      <c r="D5" s="831"/>
      <c r="E5" s="831"/>
      <c r="F5" s="831"/>
    </row>
    <row r="6" spans="1:11" ht="25.5" x14ac:dyDescent="0.2">
      <c r="A6" s="278" t="s">
        <v>311</v>
      </c>
      <c r="B6" s="1023"/>
      <c r="C6" s="1024"/>
      <c r="D6" s="1024"/>
      <c r="E6" s="505" t="s">
        <v>1202</v>
      </c>
      <c r="F6" s="120" t="s">
        <v>1203</v>
      </c>
    </row>
    <row r="7" spans="1:11" ht="27" customHeight="1" x14ac:dyDescent="0.2">
      <c r="A7" s="314" t="s">
        <v>311</v>
      </c>
      <c r="B7" s="826" t="s">
        <v>176</v>
      </c>
      <c r="C7" s="857"/>
      <c r="D7" s="857"/>
      <c r="E7" s="148" t="s">
        <v>844</v>
      </c>
      <c r="F7" s="148"/>
    </row>
    <row r="8" spans="1:11" x14ac:dyDescent="0.2">
      <c r="A8" s="314"/>
      <c r="B8" s="190"/>
      <c r="C8" s="296"/>
      <c r="D8" s="296"/>
      <c r="E8" s="191"/>
      <c r="F8" s="191"/>
    </row>
    <row r="9" spans="1:11" x14ac:dyDescent="0.2">
      <c r="A9" s="314" t="s">
        <v>313</v>
      </c>
      <c r="B9" s="937" t="s">
        <v>159</v>
      </c>
      <c r="C9" s="937"/>
      <c r="D9" s="937"/>
      <c r="E9" s="937"/>
      <c r="F9" s="937"/>
    </row>
    <row r="10" spans="1:11" x14ac:dyDescent="0.2">
      <c r="A10" s="314" t="s">
        <v>313</v>
      </c>
      <c r="B10" s="1016" t="s">
        <v>160</v>
      </c>
      <c r="C10" s="1016"/>
      <c r="D10" s="85" t="s">
        <v>844</v>
      </c>
    </row>
    <row r="11" spans="1:11" x14ac:dyDescent="0.2">
      <c r="A11" s="314" t="s">
        <v>313</v>
      </c>
      <c r="B11" s="938" t="s">
        <v>161</v>
      </c>
      <c r="C11" s="938"/>
      <c r="D11" s="85"/>
    </row>
    <row r="12" spans="1:11" x14ac:dyDescent="0.2">
      <c r="A12" s="314" t="s">
        <v>313</v>
      </c>
      <c r="B12" s="938" t="s">
        <v>162</v>
      </c>
      <c r="C12" s="938"/>
      <c r="D12" s="85"/>
    </row>
    <row r="13" spans="1:11" x14ac:dyDescent="0.2"/>
    <row r="14" spans="1:11" ht="59.25" x14ac:dyDescent="0.2">
      <c r="A14" s="314" t="s">
        <v>311</v>
      </c>
      <c r="B14" s="1017"/>
      <c r="C14" s="1018"/>
      <c r="D14" s="1019"/>
      <c r="E14" s="312" t="s">
        <v>343</v>
      </c>
      <c r="F14" s="312" t="s">
        <v>344</v>
      </c>
    </row>
    <row r="15" spans="1:11" ht="15" x14ac:dyDescent="0.25">
      <c r="A15" s="314" t="s">
        <v>311</v>
      </c>
      <c r="B15" s="1020" t="s">
        <v>339</v>
      </c>
      <c r="C15" s="1021"/>
      <c r="D15" s="1021"/>
      <c r="E15" s="1021"/>
      <c r="F15" s="1022"/>
    </row>
    <row r="16" spans="1:11" x14ac:dyDescent="0.2">
      <c r="A16" s="314" t="s">
        <v>311</v>
      </c>
      <c r="B16" s="932" t="s">
        <v>340</v>
      </c>
      <c r="C16" s="907"/>
      <c r="D16" s="908"/>
      <c r="E16" s="136">
        <f>'H CAS'!E16</f>
        <v>2461848</v>
      </c>
      <c r="F16" s="136">
        <f>'H CAS'!F16</f>
        <v>190816.3</v>
      </c>
    </row>
    <row r="17" spans="1:6" ht="26.25" customHeight="1" x14ac:dyDescent="0.2">
      <c r="A17" s="314" t="s">
        <v>311</v>
      </c>
      <c r="B17" s="932" t="s">
        <v>396</v>
      </c>
      <c r="C17" s="907"/>
      <c r="D17" s="908"/>
      <c r="E17" s="136">
        <f>'H CAS'!E17</f>
        <v>3858074</v>
      </c>
      <c r="F17" s="136">
        <f>'H CAS'!F17</f>
        <v>177180</v>
      </c>
    </row>
    <row r="18" spans="1:6" ht="40.5" customHeight="1" x14ac:dyDescent="0.2">
      <c r="A18" s="314" t="s">
        <v>311</v>
      </c>
      <c r="B18" s="1012" t="s">
        <v>655</v>
      </c>
      <c r="C18" s="1028"/>
      <c r="D18" s="1013"/>
      <c r="E18" s="136">
        <f>'H CAS'!E18</f>
        <v>24383909.129999999</v>
      </c>
      <c r="F18" s="136">
        <f>'H CAS'!F18</f>
        <v>11873434.34</v>
      </c>
    </row>
    <row r="19" spans="1:6" ht="27.75" customHeight="1" x14ac:dyDescent="0.2">
      <c r="A19" s="314" t="s">
        <v>311</v>
      </c>
      <c r="B19" s="932" t="s">
        <v>177</v>
      </c>
      <c r="C19" s="907"/>
      <c r="D19" s="908"/>
      <c r="E19" s="136">
        <f>'H CAS'!E19</f>
        <v>775982.34</v>
      </c>
      <c r="F19" s="136">
        <f>'H CAS'!F19</f>
        <v>681974.34</v>
      </c>
    </row>
    <row r="20" spans="1:6" x14ac:dyDescent="0.2">
      <c r="A20" s="314" t="s">
        <v>311</v>
      </c>
      <c r="B20" s="1025" t="s">
        <v>439</v>
      </c>
      <c r="C20" s="1026"/>
      <c r="D20" s="1027"/>
      <c r="E20" s="137">
        <f>SUM(E16:E19)</f>
        <v>31479813.469999999</v>
      </c>
      <c r="F20" s="137">
        <f>SUM(F16:F19)</f>
        <v>12923404.98</v>
      </c>
    </row>
    <row r="21" spans="1:6" ht="15" x14ac:dyDescent="0.25">
      <c r="A21" s="314" t="s">
        <v>311</v>
      </c>
      <c r="B21" s="1020" t="s">
        <v>440</v>
      </c>
      <c r="C21" s="1021"/>
      <c r="D21" s="1021"/>
      <c r="E21" s="1021"/>
      <c r="F21" s="1022"/>
    </row>
    <row r="22" spans="1:6" x14ac:dyDescent="0.2">
      <c r="A22" s="314" t="s">
        <v>311</v>
      </c>
      <c r="B22" s="932" t="s">
        <v>441</v>
      </c>
      <c r="C22" s="907"/>
      <c r="D22" s="908"/>
      <c r="E22" s="138">
        <f>'H CAS'!E22</f>
        <v>5929673</v>
      </c>
      <c r="F22" s="138">
        <f>'H CAS'!F22</f>
        <v>4551462</v>
      </c>
    </row>
    <row r="23" spans="1:6" x14ac:dyDescent="0.2">
      <c r="A23" s="314" t="s">
        <v>311</v>
      </c>
      <c r="B23" s="932" t="s">
        <v>700</v>
      </c>
      <c r="C23" s="907"/>
      <c r="D23" s="908"/>
      <c r="E23" s="138">
        <f>'H CAS'!E23</f>
        <v>556300</v>
      </c>
      <c r="F23" s="309"/>
    </row>
    <row r="24" spans="1:6" ht="25.5" customHeight="1" x14ac:dyDescent="0.2">
      <c r="A24" s="314" t="s">
        <v>311</v>
      </c>
      <c r="B24" s="932" t="s">
        <v>397</v>
      </c>
      <c r="C24" s="907"/>
      <c r="D24" s="908"/>
      <c r="E24" s="138">
        <f>'H CAS'!E24</f>
        <v>673300</v>
      </c>
      <c r="F24" s="138">
        <f>'H CAS'!F24</f>
        <v>1286500</v>
      </c>
    </row>
    <row r="25" spans="1:6" x14ac:dyDescent="0.2">
      <c r="A25" s="314" t="s">
        <v>311</v>
      </c>
      <c r="B25" s="1025" t="s">
        <v>442</v>
      </c>
      <c r="C25" s="1026"/>
      <c r="D25" s="1027"/>
      <c r="E25" s="137">
        <f>SUM(E22:E24)</f>
        <v>7159273</v>
      </c>
      <c r="F25" s="137">
        <f>SUM(F22,F24)</f>
        <v>5837962</v>
      </c>
    </row>
    <row r="26" spans="1:6" ht="15" x14ac:dyDescent="0.25">
      <c r="A26" s="314" t="s">
        <v>311</v>
      </c>
      <c r="B26" s="1020" t="s">
        <v>306</v>
      </c>
      <c r="C26" s="1021"/>
      <c r="D26" s="1021"/>
      <c r="E26" s="1021"/>
      <c r="F26" s="1022"/>
    </row>
    <row r="27" spans="1:6" x14ac:dyDescent="0.2">
      <c r="A27" s="314" t="s">
        <v>311</v>
      </c>
      <c r="B27" s="881" t="s">
        <v>443</v>
      </c>
      <c r="C27" s="882"/>
      <c r="D27" s="883"/>
      <c r="E27" s="138">
        <f>'H CAS'!E27</f>
        <v>792113</v>
      </c>
      <c r="F27" s="138">
        <f>'H CAS'!F27</f>
        <v>1792891</v>
      </c>
    </row>
    <row r="28" spans="1:6" ht="38.25" customHeight="1" x14ac:dyDescent="0.2">
      <c r="A28" s="314" t="s">
        <v>311</v>
      </c>
      <c r="B28" s="881" t="s">
        <v>398</v>
      </c>
      <c r="C28" s="882"/>
      <c r="D28" s="883"/>
      <c r="E28" s="138">
        <f>'H CAS'!E28</f>
        <v>483649</v>
      </c>
      <c r="F28" s="138">
        <f>'H CAS'!F28</f>
        <v>1113699</v>
      </c>
    </row>
    <row r="29" spans="1:6" x14ac:dyDescent="0.2">
      <c r="A29" s="314" t="s">
        <v>311</v>
      </c>
      <c r="B29" s="881" t="s">
        <v>444</v>
      </c>
      <c r="C29" s="882"/>
      <c r="D29" s="883"/>
      <c r="E29" s="138">
        <f>'H CAS'!E29</f>
        <v>0</v>
      </c>
      <c r="F29" s="138">
        <f>'H CAS'!F29</f>
        <v>0</v>
      </c>
    </row>
    <row r="30" spans="1:6" x14ac:dyDescent="0.2"/>
    <row r="31" spans="1:6" ht="87" customHeight="1" x14ac:dyDescent="0.2">
      <c r="A31" s="314" t="s">
        <v>312</v>
      </c>
      <c r="B31" s="993" t="s">
        <v>125</v>
      </c>
      <c r="C31" s="937"/>
      <c r="D31" s="937"/>
      <c r="E31" s="937"/>
      <c r="F31" s="937"/>
    </row>
    <row r="32" spans="1:6" ht="36" x14ac:dyDescent="0.2">
      <c r="A32" s="314" t="s">
        <v>312</v>
      </c>
      <c r="B32" s="150"/>
      <c r="C32" s="151"/>
      <c r="D32" s="28" t="s">
        <v>1208</v>
      </c>
      <c r="E32" s="28" t="s">
        <v>446</v>
      </c>
      <c r="F32" s="28" t="s">
        <v>447</v>
      </c>
    </row>
    <row r="33" spans="1:6" ht="36" x14ac:dyDescent="0.2">
      <c r="A33" s="278" t="s">
        <v>312</v>
      </c>
      <c r="B33" s="279" t="s">
        <v>448</v>
      </c>
      <c r="C33" s="140" t="s">
        <v>1204</v>
      </c>
      <c r="D33" s="141">
        <f>'H CAS'!D33</f>
        <v>427</v>
      </c>
      <c r="E33" s="141">
        <f>'H CAS'!E33</f>
        <v>1689</v>
      </c>
      <c r="F33" s="141">
        <f>'H CAS'!F33</f>
        <v>75</v>
      </c>
    </row>
    <row r="34" spans="1:6" ht="24.75" customHeight="1" x14ac:dyDescent="0.2">
      <c r="A34" s="314" t="s">
        <v>312</v>
      </c>
      <c r="B34" s="139" t="s">
        <v>449</v>
      </c>
      <c r="C34" s="140" t="s">
        <v>399</v>
      </c>
      <c r="D34" s="141">
        <f>'H CAS'!D34</f>
        <v>409</v>
      </c>
      <c r="E34" s="141">
        <f>'H CAS'!E34</f>
        <v>1487</v>
      </c>
      <c r="F34" s="141">
        <f>'H CAS'!F34</f>
        <v>48</v>
      </c>
    </row>
    <row r="35" spans="1:6" ht="24" x14ac:dyDescent="0.2">
      <c r="A35" s="314" t="s">
        <v>312</v>
      </c>
      <c r="B35" s="139" t="s">
        <v>450</v>
      </c>
      <c r="C35" s="140" t="s">
        <v>451</v>
      </c>
      <c r="D35" s="141">
        <f>'H CAS'!D35</f>
        <v>330</v>
      </c>
      <c r="E35" s="141">
        <f>'H CAS'!E35</f>
        <v>1181</v>
      </c>
      <c r="F35" s="141">
        <f>'H CAS'!F35</f>
        <v>37</v>
      </c>
    </row>
    <row r="36" spans="1:6" ht="24" x14ac:dyDescent="0.2">
      <c r="A36" s="314" t="s">
        <v>312</v>
      </c>
      <c r="B36" s="139" t="s">
        <v>452</v>
      </c>
      <c r="C36" s="140" t="s">
        <v>400</v>
      </c>
      <c r="D36" s="141">
        <f>'H CAS'!D36</f>
        <v>327</v>
      </c>
      <c r="E36" s="141">
        <f>'H CAS'!E36</f>
        <v>1176</v>
      </c>
      <c r="F36" s="141">
        <f>'H CAS'!F36</f>
        <v>36</v>
      </c>
    </row>
    <row r="37" spans="1:6" ht="24" x14ac:dyDescent="0.2">
      <c r="A37" s="314" t="s">
        <v>312</v>
      </c>
      <c r="B37" s="139" t="s">
        <v>453</v>
      </c>
      <c r="C37" s="140" t="s">
        <v>218</v>
      </c>
      <c r="D37" s="141">
        <f>'H CAS'!D37</f>
        <v>327</v>
      </c>
      <c r="E37" s="141">
        <f>'H CAS'!E37</f>
        <v>1174</v>
      </c>
      <c r="F37" s="141">
        <f>'H CAS'!F37</f>
        <v>36</v>
      </c>
    </row>
    <row r="38" spans="1:6" ht="24" x14ac:dyDescent="0.2">
      <c r="A38" s="314" t="s">
        <v>312</v>
      </c>
      <c r="B38" s="139" t="s">
        <v>454</v>
      </c>
      <c r="C38" s="140" t="s">
        <v>219</v>
      </c>
      <c r="D38" s="141">
        <f>'H CAS'!D38</f>
        <v>250</v>
      </c>
      <c r="E38" s="141">
        <f>'H CAS'!E38</f>
        <v>920</v>
      </c>
      <c r="F38" s="141">
        <f>'H CAS'!F38</f>
        <v>30</v>
      </c>
    </row>
    <row r="39" spans="1:6" ht="24" x14ac:dyDescent="0.2">
      <c r="A39" s="314" t="s">
        <v>312</v>
      </c>
      <c r="B39" s="139" t="s">
        <v>455</v>
      </c>
      <c r="C39" s="140" t="s">
        <v>220</v>
      </c>
      <c r="D39" s="141">
        <f>'H CAS'!D39</f>
        <v>141</v>
      </c>
      <c r="E39" s="141">
        <f>'H CAS'!E39</f>
        <v>528</v>
      </c>
      <c r="F39" s="141">
        <f>'H CAS'!F39</f>
        <v>11</v>
      </c>
    </row>
    <row r="40" spans="1:6" ht="36" x14ac:dyDescent="0.2">
      <c r="A40" s="314" t="s">
        <v>312</v>
      </c>
      <c r="B40" s="139" t="s">
        <v>456</v>
      </c>
      <c r="C40" s="140" t="s">
        <v>468</v>
      </c>
      <c r="D40" s="141">
        <f>'H CAS'!D40</f>
        <v>168</v>
      </c>
      <c r="E40" s="141">
        <f>'H CAS'!E40</f>
        <v>568</v>
      </c>
      <c r="F40" s="141">
        <f>'H CAS'!F40</f>
        <v>12</v>
      </c>
    </row>
    <row r="41" spans="1:6" ht="72" x14ac:dyDescent="0.2">
      <c r="A41" s="314" t="s">
        <v>312</v>
      </c>
      <c r="B41" s="139" t="s">
        <v>457</v>
      </c>
      <c r="C41" s="140" t="s">
        <v>221</v>
      </c>
      <c r="D41" s="142">
        <f>'H CAS'!D41</f>
        <v>0.91300000000000003</v>
      </c>
      <c r="E41" s="142">
        <f>'H CAS'!E41</f>
        <v>0.89700000000000002</v>
      </c>
      <c r="F41" s="142">
        <f>'H CAS'!F41</f>
        <v>0.76800000000000002</v>
      </c>
    </row>
    <row r="42" spans="1:6" ht="48" x14ac:dyDescent="0.2">
      <c r="A42" s="314" t="s">
        <v>312</v>
      </c>
      <c r="B42" s="139" t="s">
        <v>458</v>
      </c>
      <c r="C42" s="140" t="s">
        <v>737</v>
      </c>
      <c r="D42" s="536">
        <f>'H CAS'!D42</f>
        <v>39235</v>
      </c>
      <c r="E42" s="536">
        <f>'H CAS'!E42</f>
        <v>37925</v>
      </c>
      <c r="F42" s="536">
        <f>'H CAS'!F42</f>
        <v>24185</v>
      </c>
    </row>
    <row r="43" spans="1:6" ht="24" x14ac:dyDescent="0.2">
      <c r="A43" s="314" t="s">
        <v>312</v>
      </c>
      <c r="B43" s="144" t="s">
        <v>459</v>
      </c>
      <c r="C43" s="145" t="s">
        <v>222</v>
      </c>
      <c r="D43" s="536">
        <f>'H CAS'!D43</f>
        <v>28343</v>
      </c>
      <c r="E43" s="536">
        <f>'H CAS'!E43</f>
        <v>26641</v>
      </c>
      <c r="F43" s="536">
        <f>'H CAS'!F43</f>
        <v>17226</v>
      </c>
    </row>
    <row r="44" spans="1:6" ht="36.75" customHeight="1" x14ac:dyDescent="0.2">
      <c r="A44" s="314" t="s">
        <v>312</v>
      </c>
      <c r="B44" s="139" t="s">
        <v>460</v>
      </c>
      <c r="C44" s="140" t="s">
        <v>738</v>
      </c>
      <c r="D44" s="536">
        <f>'H CAS'!D44</f>
        <v>6531</v>
      </c>
      <c r="E44" s="536">
        <f>'H CAS'!E44</f>
        <v>7365</v>
      </c>
      <c r="F44" s="536">
        <f>'H CAS'!F44</f>
        <v>4927</v>
      </c>
    </row>
    <row r="45" spans="1:6" ht="48" x14ac:dyDescent="0.2">
      <c r="A45" s="314" t="s">
        <v>312</v>
      </c>
      <c r="B45" s="139" t="s">
        <v>461</v>
      </c>
      <c r="C45" s="140" t="s">
        <v>223</v>
      </c>
      <c r="D45" s="536">
        <f>'H CAS'!D45</f>
        <v>2904</v>
      </c>
      <c r="E45" s="536">
        <f>'H CAS'!E45</f>
        <v>3650</v>
      </c>
      <c r="F45" s="536">
        <f>'H CAS'!F45</f>
        <v>2477</v>
      </c>
    </row>
    <row r="46" spans="1:6" x14ac:dyDescent="0.2"/>
    <row r="47" spans="1:6" ht="75" customHeight="1" x14ac:dyDescent="0.2">
      <c r="A47" s="314" t="s">
        <v>467</v>
      </c>
      <c r="B47" s="1038" t="s">
        <v>656</v>
      </c>
      <c r="C47" s="996"/>
      <c r="D47" s="996"/>
      <c r="E47" s="996"/>
      <c r="F47" s="996"/>
    </row>
    <row r="48" spans="1:6" ht="36" x14ac:dyDescent="0.2">
      <c r="A48" s="314" t="s">
        <v>467</v>
      </c>
      <c r="B48" s="150"/>
      <c r="C48" s="151"/>
      <c r="D48" s="28" t="s">
        <v>445</v>
      </c>
      <c r="E48" s="28" t="s">
        <v>462</v>
      </c>
      <c r="F48" s="28" t="s">
        <v>463</v>
      </c>
    </row>
    <row r="49" spans="1:8" ht="49.5" customHeight="1" x14ac:dyDescent="0.2">
      <c r="A49" s="314" t="s">
        <v>467</v>
      </c>
      <c r="B49" s="139" t="s">
        <v>464</v>
      </c>
      <c r="C49" s="140" t="s">
        <v>224</v>
      </c>
      <c r="D49" s="141">
        <f>'H CAS'!D49</f>
        <v>96</v>
      </c>
      <c r="E49" s="141">
        <f>'H CAS'!E49</f>
        <v>465</v>
      </c>
      <c r="F49" s="141">
        <f>'H CAS'!F49</f>
        <v>13</v>
      </c>
    </row>
    <row r="50" spans="1:8" ht="36" x14ac:dyDescent="0.2">
      <c r="A50" s="314" t="s">
        <v>467</v>
      </c>
      <c r="B50" s="139" t="s">
        <v>465</v>
      </c>
      <c r="C50" s="140" t="s">
        <v>363</v>
      </c>
      <c r="D50" s="536">
        <f>'H CAS'!D50</f>
        <v>20365</v>
      </c>
      <c r="E50" s="536">
        <f>'H CAS'!E50</f>
        <v>18793</v>
      </c>
      <c r="F50" s="536">
        <f>'H CAS'!F50</f>
        <v>7276</v>
      </c>
    </row>
    <row r="51" spans="1:8" ht="36" x14ac:dyDescent="0.2">
      <c r="A51" s="314" t="s">
        <v>467</v>
      </c>
      <c r="B51" s="139" t="s">
        <v>466</v>
      </c>
      <c r="C51" s="140" t="s">
        <v>364</v>
      </c>
      <c r="D51" s="141">
        <f>'H CAS'!D51</f>
        <v>0</v>
      </c>
      <c r="E51" s="141">
        <f>'H CAS'!E51</f>
        <v>0</v>
      </c>
      <c r="F51" s="141">
        <f>'H CAS'!F51</f>
        <v>0</v>
      </c>
    </row>
    <row r="52" spans="1:8" ht="36" x14ac:dyDescent="0.2">
      <c r="A52" s="314" t="s">
        <v>467</v>
      </c>
      <c r="B52" s="139" t="s">
        <v>158</v>
      </c>
      <c r="C52" s="140" t="s">
        <v>365</v>
      </c>
      <c r="D52" s="536">
        <f>'H CAS'!D52</f>
        <v>0</v>
      </c>
      <c r="E52" s="536">
        <f>'H CAS'!E52</f>
        <v>0</v>
      </c>
      <c r="F52" s="536">
        <f>'H CAS'!F52</f>
        <v>0</v>
      </c>
    </row>
    <row r="53" spans="1:8" x14ac:dyDescent="0.2">
      <c r="A53" s="311"/>
    </row>
    <row r="54" spans="1:8" x14ac:dyDescent="0.2">
      <c r="A54" s="314" t="s">
        <v>313</v>
      </c>
      <c r="B54" s="198" t="s">
        <v>112</v>
      </c>
      <c r="C54" s="199"/>
      <c r="D54" s="200"/>
      <c r="E54" s="200"/>
      <c r="F54" s="200"/>
    </row>
    <row r="55" spans="1:8" x14ac:dyDescent="0.2">
      <c r="A55" s="314"/>
      <c r="B55" s="198"/>
      <c r="C55" s="198"/>
      <c r="D55" s="200"/>
      <c r="E55" s="200"/>
      <c r="F55" s="200"/>
    </row>
    <row r="56" spans="1:8" ht="27" customHeight="1" x14ac:dyDescent="0.2">
      <c r="A56" s="211"/>
      <c r="B56" s="552"/>
      <c r="C56" s="1039" t="s">
        <v>791</v>
      </c>
      <c r="D56" s="1040"/>
      <c r="E56" s="1040"/>
      <c r="F56" s="1040"/>
      <c r="G56" s="224"/>
      <c r="H56" s="224"/>
    </row>
    <row r="57" spans="1:8" ht="102" x14ac:dyDescent="0.2">
      <c r="A57" s="211"/>
      <c r="B57" s="552"/>
      <c r="C57" s="553" t="s">
        <v>1206</v>
      </c>
      <c r="D57" s="554"/>
      <c r="E57" s="554"/>
      <c r="F57" s="554"/>
      <c r="G57" s="224"/>
      <c r="H57" s="224"/>
    </row>
    <row r="58" spans="1:8" ht="38.25" x14ac:dyDescent="0.2">
      <c r="A58" s="211"/>
      <c r="B58" s="552"/>
      <c r="C58" s="245" t="s">
        <v>792</v>
      </c>
      <c r="D58" s="554"/>
      <c r="E58" s="554"/>
      <c r="F58" s="554"/>
      <c r="G58" s="224"/>
      <c r="H58" s="224"/>
    </row>
    <row r="59" spans="1:8" x14ac:dyDescent="0.2">
      <c r="A59" s="429"/>
      <c r="B59" s="542"/>
      <c r="C59" s="566" t="s">
        <v>793</v>
      </c>
      <c r="D59" s="542"/>
      <c r="E59" s="542"/>
      <c r="F59" s="542"/>
      <c r="G59" s="224"/>
      <c r="H59" s="224"/>
    </row>
    <row r="60" spans="1:8" s="741" customFormat="1" x14ac:dyDescent="0.2">
      <c r="A60" s="739"/>
      <c r="B60" s="738"/>
      <c r="C60" s="743" t="s">
        <v>974</v>
      </c>
      <c r="D60" s="738"/>
      <c r="E60" s="738"/>
      <c r="F60" s="738"/>
      <c r="G60" s="224"/>
      <c r="H60" s="224"/>
    </row>
    <row r="61" spans="1:8" ht="93.75" customHeight="1" x14ac:dyDescent="0.2">
      <c r="A61" s="211" t="s">
        <v>314</v>
      </c>
      <c r="B61" s="933" t="s">
        <v>1207</v>
      </c>
      <c r="C61" s="1041"/>
      <c r="D61" s="1041"/>
      <c r="E61" s="1041"/>
      <c r="F61" s="556">
        <f>'H CAS'!F61</f>
        <v>423</v>
      </c>
      <c r="G61" s="224"/>
      <c r="H61" s="224"/>
    </row>
    <row r="62" spans="1:8" s="281" customFormat="1" ht="82.5" customHeight="1" thickBot="1" x14ac:dyDescent="0.25">
      <c r="A62" s="557" t="s">
        <v>315</v>
      </c>
      <c r="B62" s="1042" t="s">
        <v>896</v>
      </c>
      <c r="C62" s="1042"/>
      <c r="D62" s="1042"/>
      <c r="E62" s="1042"/>
      <c r="F62" s="1042"/>
      <c r="G62" s="542"/>
      <c r="H62" s="542"/>
    </row>
    <row r="63" spans="1:8" s="281" customFormat="1" ht="66" customHeight="1" x14ac:dyDescent="0.2">
      <c r="A63" s="557"/>
      <c r="B63" s="567"/>
      <c r="C63" s="1029" t="s">
        <v>897</v>
      </c>
      <c r="D63" s="1031" t="s">
        <v>898</v>
      </c>
      <c r="E63" s="1033" t="s">
        <v>899</v>
      </c>
      <c r="F63" s="1035" t="s">
        <v>900</v>
      </c>
      <c r="G63" s="542"/>
      <c r="H63" s="542"/>
    </row>
    <row r="64" spans="1:8" s="281" customFormat="1" ht="66" customHeight="1" thickBot="1" x14ac:dyDescent="0.25">
      <c r="A64" s="557" t="s">
        <v>315</v>
      </c>
      <c r="B64" s="542"/>
      <c r="C64" s="1030"/>
      <c r="D64" s="1032"/>
      <c r="E64" s="1034"/>
      <c r="F64" s="1036"/>
      <c r="G64" s="542"/>
      <c r="H64" s="542"/>
    </row>
    <row r="65" spans="1:8" s="281" customFormat="1" ht="66" customHeight="1" x14ac:dyDescent="0.2">
      <c r="A65" s="557"/>
      <c r="B65" s="567"/>
      <c r="C65" s="559" t="s">
        <v>794</v>
      </c>
      <c r="D65" s="560">
        <f>'H CAS'!D65</f>
        <v>288</v>
      </c>
      <c r="E65" s="568">
        <f>'H CAS'!E65</f>
        <v>0.68100000000000005</v>
      </c>
      <c r="F65" s="569">
        <f>'H CAS'!F65</f>
        <v>38323</v>
      </c>
      <c r="G65" s="542"/>
      <c r="H65" s="542"/>
    </row>
    <row r="66" spans="1:8" s="281" customFormat="1" ht="66" customHeight="1" x14ac:dyDescent="0.2">
      <c r="A66" s="557"/>
      <c r="B66" s="567"/>
      <c r="C66" s="546" t="s">
        <v>795</v>
      </c>
      <c r="D66" s="560">
        <f>'H CAS'!D66</f>
        <v>284</v>
      </c>
      <c r="E66" s="568">
        <f>'H CAS'!E66</f>
        <v>0.67100000000000004</v>
      </c>
      <c r="F66" s="569">
        <f>'H CAS'!F66</f>
        <v>21999</v>
      </c>
      <c r="G66" s="542"/>
      <c r="H66" s="542"/>
    </row>
    <row r="67" spans="1:8" s="281" customFormat="1" ht="66" customHeight="1" x14ac:dyDescent="0.2">
      <c r="A67" s="557"/>
      <c r="B67" s="567"/>
      <c r="C67" s="570" t="s">
        <v>796</v>
      </c>
      <c r="D67" s="560">
        <f>'H CAS'!D67</f>
        <v>0</v>
      </c>
      <c r="E67" s="568">
        <f>'H CAS'!E67</f>
        <v>0</v>
      </c>
      <c r="F67" s="569">
        <f>'H CAS'!F67</f>
        <v>0</v>
      </c>
      <c r="G67" s="542"/>
      <c r="H67" s="542"/>
    </row>
    <row r="68" spans="1:8" s="281" customFormat="1" ht="66" customHeight="1" x14ac:dyDescent="0.2">
      <c r="A68" s="557"/>
      <c r="B68" s="567"/>
      <c r="C68" s="570" t="s">
        <v>797</v>
      </c>
      <c r="D68" s="560">
        <f>'H CAS'!D68</f>
        <v>25</v>
      </c>
      <c r="E68" s="568">
        <f>'H CAS'!E68</f>
        <v>5.8999999999999997E-2</v>
      </c>
      <c r="F68" s="569">
        <f>'H CAS'!F68</f>
        <v>25189</v>
      </c>
      <c r="G68" s="542"/>
      <c r="H68" s="542"/>
    </row>
    <row r="69" spans="1:8" s="281" customFormat="1" ht="66" customHeight="1" x14ac:dyDescent="0.2">
      <c r="A69" s="557"/>
      <c r="B69" s="567"/>
      <c r="C69" s="571" t="s">
        <v>798</v>
      </c>
      <c r="D69" s="560">
        <f>'H CAS'!D69</f>
        <v>121</v>
      </c>
      <c r="E69" s="568">
        <f>'H CAS'!E69</f>
        <v>0.28599999999999998</v>
      </c>
      <c r="F69" s="569">
        <f>'H CAS'!F69</f>
        <v>37300</v>
      </c>
      <c r="G69" s="542"/>
      <c r="H69" s="542"/>
    </row>
    <row r="70" spans="1:8" x14ac:dyDescent="0.2">
      <c r="A70" s="314"/>
      <c r="B70" s="280"/>
      <c r="C70" s="280"/>
      <c r="D70" s="280"/>
      <c r="E70" s="280"/>
    </row>
    <row r="71" spans="1:8" ht="27.75" customHeight="1" x14ac:dyDescent="0.2">
      <c r="B71" s="1037" t="s">
        <v>721</v>
      </c>
      <c r="C71" s="838"/>
      <c r="D71" s="838"/>
      <c r="E71" s="838"/>
      <c r="F71" s="838"/>
    </row>
    <row r="72" spans="1:8" ht="15.75" x14ac:dyDescent="0.2">
      <c r="B72" s="307"/>
      <c r="C72" s="282"/>
      <c r="D72" s="282"/>
      <c r="E72" s="282"/>
      <c r="F72" s="282"/>
    </row>
    <row r="73" spans="1:8" ht="26.25" customHeight="1" x14ac:dyDescent="0.2">
      <c r="A73" s="314" t="s">
        <v>316</v>
      </c>
      <c r="B73" s="937" t="s">
        <v>113</v>
      </c>
      <c r="C73" s="937"/>
      <c r="D73" s="937"/>
      <c r="E73" s="937"/>
      <c r="F73" s="937"/>
    </row>
    <row r="74" spans="1:8" x14ac:dyDescent="0.2">
      <c r="A74" s="314" t="s">
        <v>316</v>
      </c>
      <c r="B74" s="938" t="s">
        <v>366</v>
      </c>
      <c r="C74" s="938"/>
      <c r="D74" s="938"/>
      <c r="E74" s="408" t="s">
        <v>844</v>
      </c>
    </row>
    <row r="75" spans="1:8" x14ac:dyDescent="0.2">
      <c r="A75" s="314" t="s">
        <v>316</v>
      </c>
      <c r="B75" s="938" t="s">
        <v>367</v>
      </c>
      <c r="C75" s="938"/>
      <c r="D75" s="938"/>
      <c r="E75" s="408" t="s">
        <v>844</v>
      </c>
    </row>
    <row r="76" spans="1:8" x14ac:dyDescent="0.2">
      <c r="A76" s="314" t="s">
        <v>316</v>
      </c>
      <c r="B76" s="938" t="s">
        <v>368</v>
      </c>
      <c r="C76" s="938"/>
      <c r="D76" s="938"/>
      <c r="E76" s="85"/>
    </row>
    <row r="77" spans="1:8" x14ac:dyDescent="0.2"/>
    <row r="78" spans="1:8" ht="40.5" customHeight="1" x14ac:dyDescent="0.2">
      <c r="A78" s="314" t="s">
        <v>316</v>
      </c>
      <c r="B78" s="857" t="s">
        <v>369</v>
      </c>
      <c r="C78" s="857"/>
      <c r="D78" s="857"/>
      <c r="E78" s="857"/>
      <c r="F78" s="116">
        <f>'H CAS'!F78</f>
        <v>2</v>
      </c>
    </row>
    <row r="79" spans="1:8" x14ac:dyDescent="0.2">
      <c r="B79" s="282"/>
      <c r="C79" s="49"/>
      <c r="D79" s="282"/>
      <c r="E79" s="282"/>
      <c r="F79" s="27"/>
    </row>
    <row r="80" spans="1:8" ht="25.5" customHeight="1" x14ac:dyDescent="0.2">
      <c r="A80" s="314" t="s">
        <v>316</v>
      </c>
      <c r="B80" s="857" t="s">
        <v>370</v>
      </c>
      <c r="C80" s="857"/>
      <c r="D80" s="857"/>
      <c r="E80" s="857"/>
      <c r="F80" s="132">
        <f>'H CAS'!F80</f>
        <v>17350</v>
      </c>
    </row>
    <row r="81" spans="1:6" x14ac:dyDescent="0.2">
      <c r="F81" s="152"/>
    </row>
    <row r="82" spans="1:6" ht="26.25" customHeight="1" x14ac:dyDescent="0.2">
      <c r="A82" s="314" t="s">
        <v>316</v>
      </c>
      <c r="B82" s="857" t="s">
        <v>673</v>
      </c>
      <c r="C82" s="857"/>
      <c r="D82" s="857"/>
      <c r="E82" s="857"/>
      <c r="F82" s="132">
        <f>'H CAS'!F82</f>
        <v>34700</v>
      </c>
    </row>
    <row r="83" spans="1:6" ht="26.25" customHeight="1" x14ac:dyDescent="0.2">
      <c r="A83" s="314"/>
      <c r="B83" s="296"/>
      <c r="C83" s="296"/>
      <c r="D83" s="296"/>
      <c r="E83" s="296"/>
      <c r="F83" s="133"/>
    </row>
    <row r="84" spans="1:6" ht="12.75" customHeight="1" x14ac:dyDescent="0.2">
      <c r="A84" s="314" t="s">
        <v>317</v>
      </c>
      <c r="B84" s="937" t="s">
        <v>722</v>
      </c>
      <c r="C84" s="937"/>
      <c r="D84" s="937"/>
      <c r="E84" s="937"/>
      <c r="F84" s="937"/>
    </row>
    <row r="85" spans="1:6" x14ac:dyDescent="0.2">
      <c r="A85" s="314" t="s">
        <v>317</v>
      </c>
      <c r="B85" s="1043" t="s">
        <v>723</v>
      </c>
      <c r="C85" s="872"/>
      <c r="D85" s="873"/>
      <c r="E85" s="403" t="s">
        <v>844</v>
      </c>
    </row>
    <row r="86" spans="1:6" x14ac:dyDescent="0.2">
      <c r="A86" s="314" t="s">
        <v>317</v>
      </c>
      <c r="B86" s="1043" t="s">
        <v>166</v>
      </c>
      <c r="C86" s="872"/>
      <c r="D86" s="873"/>
      <c r="E86" s="306"/>
    </row>
    <row r="87" spans="1:6" x14ac:dyDescent="0.2">
      <c r="A87" s="314" t="s">
        <v>317</v>
      </c>
      <c r="B87" s="1044" t="s">
        <v>556</v>
      </c>
      <c r="C87" s="889"/>
      <c r="D87" s="846"/>
      <c r="E87" s="306"/>
    </row>
    <row r="88" spans="1:6" x14ac:dyDescent="0.2">
      <c r="A88" s="314" t="s">
        <v>317</v>
      </c>
      <c r="B88" s="1044" t="s">
        <v>557</v>
      </c>
      <c r="C88" s="889"/>
      <c r="D88" s="846"/>
      <c r="E88" s="403" t="s">
        <v>844</v>
      </c>
    </row>
    <row r="89" spans="1:6" x14ac:dyDescent="0.2">
      <c r="A89" s="314" t="s">
        <v>317</v>
      </c>
      <c r="B89" s="1007" t="s">
        <v>40</v>
      </c>
      <c r="C89" s="919"/>
      <c r="D89" s="1008"/>
      <c r="E89" s="306"/>
    </row>
    <row r="90" spans="1:6" x14ac:dyDescent="0.2">
      <c r="A90" s="314"/>
      <c r="B90" s="927"/>
      <c r="C90" s="839"/>
      <c r="D90" s="839"/>
      <c r="E90" s="61"/>
    </row>
    <row r="91" spans="1:6" x14ac:dyDescent="0.2"/>
    <row r="92" spans="1:6" ht="15.75" x14ac:dyDescent="0.2">
      <c r="B92" s="33" t="s">
        <v>163</v>
      </c>
    </row>
    <row r="93" spans="1:6" ht="12.75" customHeight="1" x14ac:dyDescent="0.2">
      <c r="B93" s="33"/>
    </row>
    <row r="94" spans="1:6" x14ac:dyDescent="0.2">
      <c r="A94" s="314" t="s">
        <v>318</v>
      </c>
      <c r="B94" s="937" t="s">
        <v>674</v>
      </c>
      <c r="C94" s="937"/>
      <c r="D94" s="937"/>
      <c r="E94" s="937"/>
      <c r="F94" s="937"/>
    </row>
    <row r="95" spans="1:6" x14ac:dyDescent="0.2">
      <c r="A95" s="535" t="s">
        <v>318</v>
      </c>
      <c r="B95" s="1043" t="s">
        <v>164</v>
      </c>
      <c r="C95" s="872"/>
      <c r="D95" s="873"/>
      <c r="E95" s="403" t="s">
        <v>844</v>
      </c>
      <c r="F95" s="534"/>
    </row>
    <row r="96" spans="1:6" x14ac:dyDescent="0.2">
      <c r="A96" s="535" t="s">
        <v>318</v>
      </c>
      <c r="B96" s="1043" t="s">
        <v>165</v>
      </c>
      <c r="C96" s="872"/>
      <c r="D96" s="873"/>
      <c r="E96" s="533"/>
      <c r="F96" s="534"/>
    </row>
    <row r="97" spans="1:6" x14ac:dyDescent="0.2">
      <c r="A97" s="535" t="s">
        <v>318</v>
      </c>
      <c r="B97" s="1043" t="s">
        <v>166</v>
      </c>
      <c r="C97" s="872"/>
      <c r="D97" s="873"/>
      <c r="E97" s="533"/>
      <c r="F97" s="534"/>
    </row>
    <row r="98" spans="1:6" x14ac:dyDescent="0.2">
      <c r="A98" s="535" t="s">
        <v>318</v>
      </c>
      <c r="B98" s="1043" t="s">
        <v>167</v>
      </c>
      <c r="C98" s="872"/>
      <c r="D98" s="873"/>
      <c r="E98" s="533"/>
      <c r="F98" s="534"/>
    </row>
    <row r="99" spans="1:6" x14ac:dyDescent="0.2">
      <c r="A99" s="535" t="s">
        <v>318</v>
      </c>
      <c r="B99" s="1043" t="s">
        <v>168</v>
      </c>
      <c r="C99" s="872"/>
      <c r="D99" s="873"/>
      <c r="E99" s="533"/>
      <c r="F99" s="534"/>
    </row>
    <row r="100" spans="1:6" ht="12.75" customHeight="1" x14ac:dyDescent="0.2">
      <c r="A100" s="535" t="s">
        <v>318</v>
      </c>
      <c r="B100" s="1007" t="s">
        <v>40</v>
      </c>
      <c r="C100" s="919"/>
      <c r="D100" s="1008"/>
      <c r="E100" s="533"/>
      <c r="F100" s="534"/>
    </row>
    <row r="101" spans="1:6" x14ac:dyDescent="0.2">
      <c r="A101" s="535"/>
      <c r="B101" s="927"/>
      <c r="C101" s="839"/>
      <c r="D101" s="839"/>
      <c r="E101" s="61"/>
      <c r="F101" s="534"/>
    </row>
    <row r="102" spans="1:6" x14ac:dyDescent="0.2">
      <c r="A102" s="531"/>
      <c r="B102" s="534"/>
      <c r="C102" s="534"/>
      <c r="D102" s="534"/>
      <c r="E102" s="534"/>
      <c r="F102" s="534"/>
    </row>
    <row r="103" spans="1:6" x14ac:dyDescent="0.2">
      <c r="A103" s="699" t="s">
        <v>319</v>
      </c>
      <c r="B103" s="1045" t="s">
        <v>169</v>
      </c>
      <c r="C103" s="1045"/>
      <c r="D103" s="1045"/>
      <c r="E103" s="1045"/>
      <c r="F103" s="1045"/>
    </row>
    <row r="104" spans="1:6" x14ac:dyDescent="0.2">
      <c r="A104" s="699" t="s">
        <v>319</v>
      </c>
      <c r="B104" s="938" t="s">
        <v>170</v>
      </c>
      <c r="C104" s="938"/>
      <c r="D104" s="938"/>
      <c r="E104" s="113">
        <v>42475</v>
      </c>
      <c r="F104" s="619" t="s">
        <v>947</v>
      </c>
    </row>
    <row r="105" spans="1:6" x14ac:dyDescent="0.2">
      <c r="A105" s="699" t="s">
        <v>319</v>
      </c>
      <c r="B105" s="938" t="s">
        <v>171</v>
      </c>
      <c r="C105" s="938"/>
      <c r="D105" s="938"/>
      <c r="E105" s="113"/>
      <c r="F105" s="42"/>
    </row>
    <row r="106" spans="1:6" ht="27" customHeight="1" x14ac:dyDescent="0.2">
      <c r="A106" s="699" t="s">
        <v>319</v>
      </c>
      <c r="B106" s="857" t="s">
        <v>172</v>
      </c>
      <c r="C106" s="857"/>
      <c r="D106" s="857"/>
      <c r="E106" s="85" t="s">
        <v>844</v>
      </c>
      <c r="F106" s="42"/>
    </row>
    <row r="107" spans="1:6" x14ac:dyDescent="0.2">
      <c r="A107" s="692"/>
      <c r="B107" s="700"/>
      <c r="C107" s="700"/>
      <c r="D107" s="700"/>
      <c r="E107" s="700"/>
      <c r="F107" s="700"/>
    </row>
    <row r="108" spans="1:6" ht="12.75" customHeight="1" x14ac:dyDescent="0.2">
      <c r="A108" s="699" t="s">
        <v>320</v>
      </c>
      <c r="B108" s="870" t="s">
        <v>725</v>
      </c>
      <c r="C108" s="870"/>
      <c r="D108" s="870"/>
      <c r="E108" s="870"/>
      <c r="F108" s="870"/>
    </row>
    <row r="109" spans="1:6" x14ac:dyDescent="0.2">
      <c r="A109" s="699" t="s">
        <v>320</v>
      </c>
      <c r="B109" s="689" t="s">
        <v>448</v>
      </c>
      <c r="C109" s="938" t="s">
        <v>724</v>
      </c>
      <c r="D109" s="938"/>
      <c r="E109" s="154"/>
      <c r="F109" s="153"/>
    </row>
    <row r="110" spans="1:6" x14ac:dyDescent="0.2">
      <c r="A110" s="699" t="s">
        <v>320</v>
      </c>
      <c r="B110" s="879"/>
      <c r="C110" s="879"/>
      <c r="D110" s="155" t="s">
        <v>421</v>
      </c>
      <c r="E110" s="31" t="s">
        <v>422</v>
      </c>
      <c r="F110" s="153"/>
    </row>
    <row r="111" spans="1:6" x14ac:dyDescent="0.2">
      <c r="A111" s="699" t="s">
        <v>320</v>
      </c>
      <c r="B111" s="156" t="s">
        <v>449</v>
      </c>
      <c r="C111" s="74" t="s">
        <v>726</v>
      </c>
      <c r="D111" s="85" t="s">
        <v>844</v>
      </c>
      <c r="E111" s="85"/>
      <c r="F111" s="153"/>
    </row>
    <row r="112" spans="1:6" x14ac:dyDescent="0.2">
      <c r="A112" s="699" t="s">
        <v>320</v>
      </c>
      <c r="B112" s="157"/>
      <c r="C112" s="74" t="s">
        <v>727</v>
      </c>
      <c r="D112" s="158">
        <v>44545</v>
      </c>
      <c r="E112" s="700"/>
      <c r="F112" s="727" t="s">
        <v>983</v>
      </c>
    </row>
    <row r="113" spans="1:6" x14ac:dyDescent="0.2">
      <c r="A113" s="692"/>
      <c r="B113" s="700"/>
      <c r="C113" s="700"/>
      <c r="D113" s="700"/>
      <c r="E113" s="700"/>
      <c r="F113" s="700"/>
    </row>
    <row r="114" spans="1:6" x14ac:dyDescent="0.2">
      <c r="A114" s="699" t="s">
        <v>321</v>
      </c>
      <c r="B114" s="1045" t="s">
        <v>728</v>
      </c>
      <c r="C114" s="1045"/>
      <c r="D114" s="700"/>
      <c r="E114" s="700"/>
      <c r="F114" s="700"/>
    </row>
    <row r="115" spans="1:6" x14ac:dyDescent="0.2">
      <c r="A115" s="699" t="s">
        <v>321</v>
      </c>
      <c r="B115" s="938" t="s">
        <v>729</v>
      </c>
      <c r="C115" s="938"/>
      <c r="D115" s="113"/>
      <c r="E115" s="700"/>
      <c r="F115" s="700"/>
    </row>
    <row r="116" spans="1:6" x14ac:dyDescent="0.2">
      <c r="A116" s="699" t="s">
        <v>321</v>
      </c>
      <c r="B116" s="938" t="s">
        <v>730</v>
      </c>
      <c r="C116" s="938"/>
      <c r="D116" s="577">
        <v>45474</v>
      </c>
      <c r="E116" s="700"/>
      <c r="F116" s="700"/>
    </row>
    <row r="117" spans="1:6" x14ac:dyDescent="0.2">
      <c r="A117" s="531"/>
      <c r="B117" s="534"/>
      <c r="C117" s="534"/>
      <c r="D117" s="534"/>
      <c r="E117" s="534"/>
      <c r="F117" s="534"/>
    </row>
    <row r="118" spans="1:6" ht="15.75" x14ac:dyDescent="0.2">
      <c r="A118" s="531"/>
      <c r="B118" s="33" t="s">
        <v>77</v>
      </c>
      <c r="C118" s="534"/>
      <c r="D118" s="534"/>
      <c r="E118" s="534"/>
      <c r="F118" s="534"/>
    </row>
    <row r="119" spans="1:6" ht="12.75" customHeight="1" x14ac:dyDescent="0.2">
      <c r="A119" s="532"/>
      <c r="B119" s="196" t="s">
        <v>675</v>
      </c>
      <c r="C119" s="185"/>
      <c r="D119" s="185"/>
      <c r="E119" s="185"/>
      <c r="F119" s="534"/>
    </row>
    <row r="120" spans="1:6" s="700" customFormat="1" x14ac:dyDescent="0.2">
      <c r="A120" s="699" t="s">
        <v>322</v>
      </c>
      <c r="B120" s="917" t="s">
        <v>78</v>
      </c>
      <c r="C120" s="917"/>
    </row>
    <row r="121" spans="1:6" s="700" customFormat="1" x14ac:dyDescent="0.2">
      <c r="A121" s="699" t="s">
        <v>322</v>
      </c>
      <c r="B121" s="928" t="s">
        <v>79</v>
      </c>
      <c r="C121" s="928"/>
      <c r="D121" s="928"/>
    </row>
    <row r="122" spans="1:6" s="700" customFormat="1" x14ac:dyDescent="0.2">
      <c r="A122" s="699" t="s">
        <v>322</v>
      </c>
      <c r="B122" s="938" t="s">
        <v>80</v>
      </c>
      <c r="C122" s="938"/>
      <c r="D122" s="890"/>
      <c r="E122" s="408" t="s">
        <v>844</v>
      </c>
    </row>
    <row r="123" spans="1:6" s="700" customFormat="1" x14ac:dyDescent="0.2">
      <c r="A123" s="699" t="s">
        <v>322</v>
      </c>
      <c r="B123" s="938" t="s">
        <v>81</v>
      </c>
      <c r="C123" s="938"/>
      <c r="D123" s="938"/>
      <c r="E123" s="408" t="s">
        <v>844</v>
      </c>
    </row>
    <row r="124" spans="1:6" s="700" customFormat="1" x14ac:dyDescent="0.2">
      <c r="A124" s="699" t="s">
        <v>322</v>
      </c>
      <c r="B124" s="938" t="s">
        <v>82</v>
      </c>
      <c r="C124" s="938"/>
      <c r="D124" s="938"/>
      <c r="E124" s="408" t="s">
        <v>844</v>
      </c>
    </row>
    <row r="125" spans="1:6" s="700" customFormat="1" x14ac:dyDescent="0.2">
      <c r="A125" s="692"/>
    </row>
    <row r="126" spans="1:6" s="700" customFormat="1" x14ac:dyDescent="0.2">
      <c r="A126" s="699" t="s">
        <v>322</v>
      </c>
      <c r="B126" s="1046" t="s">
        <v>83</v>
      </c>
      <c r="C126" s="1046"/>
      <c r="D126" s="1046"/>
      <c r="E126" s="408" t="s">
        <v>948</v>
      </c>
      <c r="F126" s="682" t="s">
        <v>939</v>
      </c>
    </row>
    <row r="127" spans="1:6" s="700" customFormat="1" x14ac:dyDescent="0.2">
      <c r="A127" s="699" t="s">
        <v>322</v>
      </c>
      <c r="B127" s="938" t="s">
        <v>623</v>
      </c>
      <c r="C127" s="938"/>
      <c r="D127" s="938"/>
      <c r="E127" s="85"/>
    </row>
    <row r="128" spans="1:6" s="700" customFormat="1" x14ac:dyDescent="0.2">
      <c r="A128" s="699" t="s">
        <v>322</v>
      </c>
      <c r="B128" s="938" t="s">
        <v>624</v>
      </c>
      <c r="C128" s="938"/>
      <c r="D128" s="938"/>
      <c r="E128" s="408" t="s">
        <v>844</v>
      </c>
    </row>
    <row r="129" spans="1:5" s="700" customFormat="1" x14ac:dyDescent="0.2">
      <c r="A129" s="699" t="s">
        <v>322</v>
      </c>
      <c r="B129" s="938" t="s">
        <v>625</v>
      </c>
      <c r="C129" s="938"/>
      <c r="D129" s="938"/>
      <c r="E129" s="85"/>
    </row>
    <row r="130" spans="1:5" s="700" customFormat="1" ht="12.75" customHeight="1" x14ac:dyDescent="0.2">
      <c r="A130" s="699" t="s">
        <v>322</v>
      </c>
      <c r="B130" s="1007" t="s">
        <v>40</v>
      </c>
      <c r="C130" s="919"/>
      <c r="D130" s="1008"/>
      <c r="E130" s="697"/>
    </row>
    <row r="131" spans="1:5" s="700" customFormat="1" x14ac:dyDescent="0.2">
      <c r="A131" s="699"/>
      <c r="B131" s="927"/>
      <c r="C131" s="839"/>
      <c r="D131" s="839"/>
      <c r="E131" s="61"/>
    </row>
    <row r="132" spans="1:5" s="700" customFormat="1" x14ac:dyDescent="0.2">
      <c r="A132" s="692"/>
    </row>
    <row r="133" spans="1:5" s="700" customFormat="1" x14ac:dyDescent="0.2">
      <c r="A133" s="699" t="s">
        <v>323</v>
      </c>
      <c r="B133" s="1045" t="s">
        <v>626</v>
      </c>
      <c r="C133" s="1045"/>
    </row>
    <row r="134" spans="1:5" s="700" customFormat="1" x14ac:dyDescent="0.2">
      <c r="A134" s="699" t="s">
        <v>323</v>
      </c>
      <c r="B134" s="1045" t="s">
        <v>731</v>
      </c>
      <c r="C134" s="936"/>
    </row>
    <row r="135" spans="1:5" s="700" customFormat="1" x14ac:dyDescent="0.2">
      <c r="A135" s="699" t="s">
        <v>323</v>
      </c>
      <c r="B135" s="938" t="s">
        <v>627</v>
      </c>
      <c r="C135" s="938"/>
      <c r="D135" s="938"/>
      <c r="E135" s="408" t="s">
        <v>844</v>
      </c>
    </row>
    <row r="136" spans="1:5" s="700" customFormat="1" x14ac:dyDescent="0.2">
      <c r="A136" s="699" t="s">
        <v>323</v>
      </c>
      <c r="B136" s="938" t="s">
        <v>628</v>
      </c>
      <c r="C136" s="938"/>
      <c r="D136" s="938"/>
      <c r="E136" s="408" t="s">
        <v>844</v>
      </c>
    </row>
    <row r="137" spans="1:5" s="700" customFormat="1" x14ac:dyDescent="0.2">
      <c r="A137" s="699" t="s">
        <v>323</v>
      </c>
      <c r="B137" s="938" t="s">
        <v>629</v>
      </c>
      <c r="C137" s="938"/>
      <c r="D137" s="938"/>
      <c r="E137" s="408" t="s">
        <v>844</v>
      </c>
    </row>
    <row r="138" spans="1:5" s="700" customFormat="1" x14ac:dyDescent="0.2">
      <c r="A138" s="699" t="s">
        <v>323</v>
      </c>
      <c r="B138" s="938" t="s">
        <v>630</v>
      </c>
      <c r="C138" s="938"/>
      <c r="D138" s="938"/>
      <c r="E138" s="408" t="s">
        <v>844</v>
      </c>
    </row>
    <row r="139" spans="1:5" s="700" customFormat="1" x14ac:dyDescent="0.2">
      <c r="A139" s="699" t="s">
        <v>323</v>
      </c>
      <c r="B139" s="938" t="s">
        <v>371</v>
      </c>
      <c r="C139" s="938"/>
      <c r="D139" s="938"/>
      <c r="E139" s="408" t="s">
        <v>844</v>
      </c>
    </row>
    <row r="140" spans="1:5" s="700" customFormat="1" x14ac:dyDescent="0.2">
      <c r="A140" s="699" t="s">
        <v>323</v>
      </c>
      <c r="B140" s="938" t="s">
        <v>631</v>
      </c>
      <c r="C140" s="938"/>
      <c r="D140" s="938"/>
      <c r="E140" s="85"/>
    </row>
    <row r="141" spans="1:5" s="700" customFormat="1" x14ac:dyDescent="0.2">
      <c r="A141" s="699" t="s">
        <v>323</v>
      </c>
      <c r="B141" s="938" t="s">
        <v>632</v>
      </c>
      <c r="C141" s="938"/>
      <c r="D141" s="938"/>
      <c r="E141" s="85"/>
    </row>
    <row r="142" spans="1:5" s="700" customFormat="1" ht="12.75" customHeight="1" x14ac:dyDescent="0.2">
      <c r="A142" s="699" t="s">
        <v>323</v>
      </c>
      <c r="B142" s="1007" t="s">
        <v>40</v>
      </c>
      <c r="C142" s="919"/>
      <c r="D142" s="1008"/>
      <c r="E142" s="412"/>
    </row>
    <row r="143" spans="1:5" s="700" customFormat="1" x14ac:dyDescent="0.2">
      <c r="A143" s="699"/>
      <c r="B143" s="927"/>
      <c r="C143" s="839"/>
      <c r="D143" s="839"/>
      <c r="E143" s="61"/>
    </row>
    <row r="144" spans="1:5" s="700" customFormat="1" x14ac:dyDescent="0.2">
      <c r="A144" s="692"/>
    </row>
    <row r="145" spans="1:6" s="700" customFormat="1" x14ac:dyDescent="0.2">
      <c r="A145" s="699" t="s">
        <v>324</v>
      </c>
      <c r="B145" s="1045" t="s">
        <v>126</v>
      </c>
      <c r="C145" s="936"/>
      <c r="D145" s="936"/>
      <c r="E145" s="936"/>
      <c r="F145" s="936"/>
    </row>
    <row r="146" spans="1:6" s="700" customFormat="1" x14ac:dyDescent="0.2">
      <c r="A146" s="699" t="s">
        <v>324</v>
      </c>
      <c r="B146" s="1047"/>
      <c r="C146" s="1047"/>
      <c r="D146" s="160" t="s">
        <v>633</v>
      </c>
      <c r="E146" s="160" t="s">
        <v>634</v>
      </c>
    </row>
    <row r="147" spans="1:6" s="700" customFormat="1" x14ac:dyDescent="0.2">
      <c r="A147" s="699" t="s">
        <v>324</v>
      </c>
      <c r="B147" s="1048" t="s">
        <v>635</v>
      </c>
      <c r="C147" s="1048"/>
      <c r="D147" s="412" t="s">
        <v>844</v>
      </c>
      <c r="E147" s="412"/>
    </row>
    <row r="148" spans="1:6" s="700" customFormat="1" x14ac:dyDescent="0.2">
      <c r="A148" s="699" t="s">
        <v>324</v>
      </c>
      <c r="B148" s="1048" t="s">
        <v>636</v>
      </c>
      <c r="C148" s="1048"/>
      <c r="D148" s="412" t="s">
        <v>844</v>
      </c>
      <c r="E148" s="25"/>
    </row>
    <row r="149" spans="1:6" s="700" customFormat="1" x14ac:dyDescent="0.2">
      <c r="A149" s="699" t="s">
        <v>324</v>
      </c>
      <c r="B149" s="1048" t="s">
        <v>637</v>
      </c>
      <c r="C149" s="1048"/>
      <c r="D149" s="412"/>
      <c r="E149" s="25"/>
    </row>
    <row r="150" spans="1:6" s="700" customFormat="1" x14ac:dyDescent="0.2">
      <c r="A150" s="699" t="s">
        <v>324</v>
      </c>
      <c r="B150" s="1048" t="s">
        <v>638</v>
      </c>
      <c r="C150" s="1048"/>
      <c r="D150" s="25"/>
      <c r="E150" s="25"/>
    </row>
    <row r="151" spans="1:6" s="700" customFormat="1" x14ac:dyDescent="0.2">
      <c r="A151" s="699" t="s">
        <v>324</v>
      </c>
      <c r="B151" s="1048" t="s">
        <v>639</v>
      </c>
      <c r="C151" s="1048"/>
      <c r="D151" s="25"/>
      <c r="E151" s="25"/>
    </row>
    <row r="152" spans="1:6" s="700" customFormat="1" x14ac:dyDescent="0.2">
      <c r="A152" s="699" t="s">
        <v>324</v>
      </c>
      <c r="B152" s="1048" t="s">
        <v>640</v>
      </c>
      <c r="C152" s="1048"/>
      <c r="D152" s="412" t="s">
        <v>844</v>
      </c>
      <c r="E152" s="147"/>
      <c r="F152" s="682" t="s">
        <v>940</v>
      </c>
    </row>
    <row r="153" spans="1:6" s="700" customFormat="1" x14ac:dyDescent="0.2">
      <c r="A153" s="699" t="s">
        <v>324</v>
      </c>
      <c r="B153" s="1048" t="s">
        <v>641</v>
      </c>
      <c r="C153" s="1048"/>
      <c r="D153" s="25"/>
      <c r="E153" s="25"/>
    </row>
    <row r="154" spans="1:6" s="700" customFormat="1" x14ac:dyDescent="0.2">
      <c r="A154" s="699" t="s">
        <v>324</v>
      </c>
      <c r="B154" s="1048" t="s">
        <v>769</v>
      </c>
      <c r="C154" s="1048"/>
      <c r="D154" s="25"/>
      <c r="E154" s="412" t="s">
        <v>844</v>
      </c>
    </row>
    <row r="155" spans="1:6" s="700" customFormat="1" x14ac:dyDescent="0.2">
      <c r="A155" s="699" t="s">
        <v>324</v>
      </c>
      <c r="B155" s="1048" t="s">
        <v>642</v>
      </c>
      <c r="C155" s="1048"/>
      <c r="D155" s="412" t="s">
        <v>844</v>
      </c>
      <c r="E155" s="25"/>
    </row>
    <row r="156" spans="1:6" s="700" customFormat="1" x14ac:dyDescent="0.2">
      <c r="A156" s="699" t="s">
        <v>324</v>
      </c>
      <c r="B156" s="1048" t="s">
        <v>643</v>
      </c>
      <c r="C156" s="1048"/>
      <c r="D156" s="25"/>
      <c r="E156" s="25"/>
    </row>
    <row r="157" spans="1:6" s="700" customFormat="1" x14ac:dyDescent="0.2">
      <c r="A157" s="699" t="s">
        <v>324</v>
      </c>
      <c r="B157" s="1048" t="s">
        <v>644</v>
      </c>
      <c r="C157" s="1048"/>
      <c r="D157" s="412"/>
      <c r="E157" s="25" t="s">
        <v>844</v>
      </c>
    </row>
    <row r="158" spans="1:6" s="700" customFormat="1" x14ac:dyDescent="0.2">
      <c r="A158" s="692"/>
    </row>
    <row r="159" spans="1:6" s="700" customFormat="1" ht="55.5" customHeight="1" x14ac:dyDescent="0.2">
      <c r="A159" s="211" t="s">
        <v>500</v>
      </c>
      <c r="B159" s="1049" t="s">
        <v>501</v>
      </c>
      <c r="C159" s="1049"/>
      <c r="D159" s="1049"/>
      <c r="E159" s="1049"/>
    </row>
    <row r="160" spans="1:6" s="700" customFormat="1" x14ac:dyDescent="0.2">
      <c r="A160" s="692"/>
      <c r="B160" s="1050" t="s">
        <v>946</v>
      </c>
      <c r="C160" s="1051"/>
      <c r="D160" s="1051"/>
      <c r="E160" s="1051"/>
    </row>
    <row r="161" spans="1:5" s="700" customFormat="1" x14ac:dyDescent="0.2">
      <c r="A161" s="692"/>
      <c r="B161" s="1051"/>
      <c r="C161" s="1051"/>
      <c r="D161" s="1051"/>
      <c r="E161" s="1051"/>
    </row>
    <row r="162" spans="1:5" s="700" customFormat="1" x14ac:dyDescent="0.2">
      <c r="A162" s="692"/>
      <c r="B162" s="1051"/>
      <c r="C162" s="1051"/>
      <c r="D162" s="1051"/>
      <c r="E162" s="1051"/>
    </row>
    <row r="163" spans="1:5" s="700" customFormat="1" x14ac:dyDescent="0.2">
      <c r="A163" s="692"/>
      <c r="B163" s="1051"/>
      <c r="C163" s="1051"/>
      <c r="D163" s="1051"/>
      <c r="E163" s="1051"/>
    </row>
    <row r="164" spans="1:5" x14ac:dyDescent="0.2">
      <c r="B164" s="700"/>
      <c r="C164" s="700"/>
      <c r="D164" s="700"/>
      <c r="E164" s="700"/>
    </row>
    <row r="165" spans="1:5" x14ac:dyDescent="0.2">
      <c r="B165" s="700"/>
      <c r="C165" s="700"/>
      <c r="D165" s="700"/>
      <c r="E165" s="700"/>
    </row>
    <row r="166" spans="1:5" x14ac:dyDescent="0.2"/>
    <row r="167" spans="1:5" x14ac:dyDescent="0.2"/>
    <row r="168" spans="1:5" x14ac:dyDescent="0.2"/>
    <row r="169" spans="1:5" ht="12.75" customHeight="1" x14ac:dyDescent="0.2"/>
  </sheetData>
  <sheetProtection sheet="1" objects="1" scenarios="1"/>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9:D99"/>
    <mergeCell ref="B100:D100"/>
    <mergeCell ref="B101:D101"/>
    <mergeCell ref="B103:F103"/>
    <mergeCell ref="B104:D104"/>
    <mergeCell ref="B90:D90"/>
    <mergeCell ref="B94:F94"/>
    <mergeCell ref="B95:D95"/>
    <mergeCell ref="B96:D96"/>
    <mergeCell ref="B97:D97"/>
    <mergeCell ref="B98:D98"/>
    <mergeCell ref="B84:F84"/>
    <mergeCell ref="B85:D85"/>
    <mergeCell ref="B86:D86"/>
    <mergeCell ref="B87:D87"/>
    <mergeCell ref="B88:D88"/>
    <mergeCell ref="B89:D89"/>
    <mergeCell ref="B74:D74"/>
    <mergeCell ref="B75:D75"/>
    <mergeCell ref="B76:D76"/>
    <mergeCell ref="B78:E78"/>
    <mergeCell ref="B80:E80"/>
    <mergeCell ref="B82:E82"/>
    <mergeCell ref="C63:C64"/>
    <mergeCell ref="D63:D64"/>
    <mergeCell ref="E63:E64"/>
    <mergeCell ref="F63:F64"/>
    <mergeCell ref="B71:F71"/>
    <mergeCell ref="B73:F73"/>
    <mergeCell ref="B29:D29"/>
    <mergeCell ref="B31:F31"/>
    <mergeCell ref="B47:F47"/>
    <mergeCell ref="C56:F56"/>
    <mergeCell ref="B61:E61"/>
    <mergeCell ref="B62:F62"/>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5:F5"/>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DEFINITIONS</vt:lpstr>
      <vt:lpstr>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2024-06-26T15:40:43Z</dcterms:modified>
</cp:coreProperties>
</file>