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cadAffairs\Dept\Communication Coordinator\BusEcon\"/>
    </mc:Choice>
  </mc:AlternateContent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34" i="1" l="1"/>
  <c r="P33" i="1"/>
  <c r="P32" i="1"/>
  <c r="P27" i="1"/>
  <c r="P26" i="1"/>
  <c r="P25" i="1"/>
  <c r="P24" i="1"/>
  <c r="P23" i="1"/>
  <c r="P22" i="1"/>
  <c r="P21" i="1"/>
  <c r="P20" i="1"/>
  <c r="P15" i="1"/>
  <c r="P14" i="1"/>
  <c r="P13" i="1"/>
  <c r="P12" i="1"/>
  <c r="P11" i="1"/>
  <c r="P10" i="1"/>
  <c r="P9" i="1"/>
  <c r="P8" i="1"/>
  <c r="P7" i="1"/>
  <c r="K34" i="1"/>
  <c r="K33" i="1"/>
  <c r="K32" i="1"/>
  <c r="L29" i="1"/>
  <c r="K27" i="1"/>
  <c r="K26" i="1"/>
  <c r="K25" i="1"/>
  <c r="K24" i="1"/>
  <c r="K23" i="1"/>
  <c r="K22" i="1"/>
  <c r="K21" i="1"/>
  <c r="K20" i="1"/>
  <c r="L17" i="1"/>
  <c r="K15" i="1"/>
  <c r="K14" i="1"/>
  <c r="K13" i="1"/>
  <c r="K12" i="1"/>
  <c r="K11" i="1"/>
  <c r="K10" i="1"/>
  <c r="K9" i="1"/>
  <c r="K8" i="1"/>
  <c r="K7" i="1"/>
  <c r="K17" i="1" l="1"/>
  <c r="L36" i="1"/>
  <c r="K29" i="1"/>
  <c r="M29" i="1" s="1"/>
  <c r="M17" i="1"/>
  <c r="P17" i="1"/>
  <c r="P29" i="1"/>
  <c r="G34" i="1"/>
  <c r="G33" i="1"/>
  <c r="G32" i="1"/>
  <c r="G27" i="1"/>
  <c r="G26" i="1"/>
  <c r="G25" i="1"/>
  <c r="G24" i="1"/>
  <c r="G23" i="1"/>
  <c r="G22" i="1"/>
  <c r="G21" i="1"/>
  <c r="G20" i="1"/>
  <c r="C34" i="1"/>
  <c r="C33" i="1"/>
  <c r="C15" i="1"/>
  <c r="O15" i="1" s="1"/>
  <c r="Q15" i="1" s="1"/>
  <c r="C14" i="1"/>
  <c r="C13" i="1"/>
  <c r="C12" i="1"/>
  <c r="C11" i="1"/>
  <c r="O11" i="1" s="1"/>
  <c r="Q11" i="1" s="1"/>
  <c r="C10" i="1"/>
  <c r="C9" i="1"/>
  <c r="C8" i="1"/>
  <c r="C7" i="1"/>
  <c r="O7" i="1" s="1"/>
  <c r="G15" i="1"/>
  <c r="G14" i="1"/>
  <c r="G13" i="1"/>
  <c r="G12" i="1"/>
  <c r="G11" i="1"/>
  <c r="G10" i="1"/>
  <c r="G9" i="1"/>
  <c r="G8" i="1"/>
  <c r="G7" i="1"/>
  <c r="O12" i="1" l="1"/>
  <c r="Q12" i="1" s="1"/>
  <c r="O9" i="1"/>
  <c r="Q9" i="1" s="1"/>
  <c r="O13" i="1"/>
  <c r="Q13" i="1" s="1"/>
  <c r="O34" i="1"/>
  <c r="Q34" i="1" s="1"/>
  <c r="Q7" i="1"/>
  <c r="O8" i="1"/>
  <c r="Q8" i="1" s="1"/>
  <c r="O33" i="1"/>
  <c r="Q33" i="1" s="1"/>
  <c r="O10" i="1"/>
  <c r="Q10" i="1" s="1"/>
  <c r="O14" i="1"/>
  <c r="Q14" i="1" s="1"/>
  <c r="K36" i="1"/>
  <c r="M36" i="1" s="1"/>
  <c r="P36" i="1"/>
  <c r="O17" i="1" l="1"/>
  <c r="Q17" i="1" s="1"/>
  <c r="H29" i="1"/>
  <c r="G29" i="1"/>
  <c r="H17" i="1"/>
  <c r="G17" i="1"/>
  <c r="D29" i="1"/>
  <c r="D17" i="1"/>
  <c r="C17" i="1"/>
  <c r="I29" i="1" l="1"/>
  <c r="D36" i="1"/>
  <c r="H36" i="1"/>
  <c r="E17" i="1"/>
  <c r="I17" i="1"/>
  <c r="G36" i="1"/>
  <c r="I36" i="1" l="1"/>
  <c r="C20" i="1"/>
  <c r="O20" i="1" s="1"/>
  <c r="Q20" i="1" l="1"/>
  <c r="C21" i="1"/>
  <c r="O21" i="1" s="1"/>
  <c r="Q21" i="1" s="1"/>
  <c r="C22" i="1" l="1"/>
  <c r="O22" i="1" s="1"/>
  <c r="Q22" i="1" s="1"/>
  <c r="C23" i="1" l="1"/>
  <c r="O23" i="1" s="1"/>
  <c r="Q23" i="1" s="1"/>
  <c r="C24" i="1" l="1"/>
  <c r="O24" i="1" s="1"/>
  <c r="Q24" i="1" l="1"/>
  <c r="C25" i="1"/>
  <c r="O25" i="1" s="1"/>
  <c r="Q25" i="1" s="1"/>
  <c r="C26" i="1" l="1"/>
  <c r="O26" i="1" s="1"/>
  <c r="Q26" i="1" l="1"/>
  <c r="C27" i="1"/>
  <c r="C29" i="1" l="1"/>
  <c r="E29" i="1" s="1"/>
  <c r="O27" i="1"/>
  <c r="Q27" i="1" l="1"/>
  <c r="O29" i="1"/>
  <c r="C32" i="1"/>
  <c r="O32" i="1" s="1"/>
  <c r="Q32" i="1" s="1"/>
  <c r="C36" i="1" l="1"/>
  <c r="E36" i="1" s="1"/>
  <c r="Q29" i="1"/>
  <c r="O36" i="1"/>
  <c r="Q36" i="1" s="1"/>
</calcChain>
</file>

<file path=xl/sharedStrings.xml><?xml version="1.0" encoding="utf-8"?>
<sst xmlns="http://schemas.openxmlformats.org/spreadsheetml/2006/main" count="47" uniqueCount="38">
  <si>
    <t>Augsburg</t>
  </si>
  <si>
    <t>Bethel</t>
  </si>
  <si>
    <t>St. Benedict</t>
  </si>
  <si>
    <t>St. Catherine</t>
  </si>
  <si>
    <t>Gustavus Adolphus</t>
  </si>
  <si>
    <t>St. John's</t>
  </si>
  <si>
    <t>St. Mary's</t>
  </si>
  <si>
    <t>St. Thomas</t>
  </si>
  <si>
    <t>Passed</t>
  </si>
  <si>
    <t>Examined</t>
  </si>
  <si>
    <t>% Passed</t>
  </si>
  <si>
    <t xml:space="preserve">  MIAC Averages</t>
  </si>
  <si>
    <t>MIAC Schools:</t>
  </si>
  <si>
    <t>State Schools (1):</t>
  </si>
  <si>
    <t>(1) Excluding U of M - Twin Cities campus (Carlson School of Management)</t>
  </si>
  <si>
    <t>Bemidji State</t>
  </si>
  <si>
    <t>Metropolitan State</t>
  </si>
  <si>
    <t>MN State - Mankato</t>
  </si>
  <si>
    <t>MN State - Moorhead</t>
  </si>
  <si>
    <t>Southwest State</t>
  </si>
  <si>
    <t>St. Cloud State</t>
  </si>
  <si>
    <t>MN Duluth</t>
  </si>
  <si>
    <t>Winona State</t>
  </si>
  <si>
    <t xml:space="preserve">  Average for State Schools (1)</t>
  </si>
  <si>
    <t>U of M (Twin Cities)</t>
  </si>
  <si>
    <t>Other:</t>
  </si>
  <si>
    <t>Northwestern College</t>
  </si>
  <si>
    <t>Concordia - Moorhead</t>
  </si>
  <si>
    <t xml:space="preserve">  State of MN Totals (2)</t>
  </si>
  <si>
    <t>(2) State of MN totals include all individuals taking the CPA in the State of Minnesota, including those from out-of-state schools.</t>
  </si>
  <si>
    <t>PASSING RATES FOR THE CPA EXAM (3)</t>
  </si>
  <si>
    <t>(3) Information provided by the National Association of State Boards of Accountancy.</t>
  </si>
  <si>
    <t>College of St. Scholastica</t>
  </si>
  <si>
    <t>2014</t>
  </si>
  <si>
    <t>2015</t>
  </si>
  <si>
    <t>2016</t>
  </si>
  <si>
    <t>Three-Year Average</t>
  </si>
  <si>
    <t>FOR THE CALENDAR YEARS 2014 - 2016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</si>
</sst>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quotePrefix="1"/>
    <xf numFmtId="0" fontId="0" fillId="0" borderId="0" xfId="0" quotePrefix="1" applyBorder="1" applyAlignment="1">
      <alignment horizontal="center"/>
    </xf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165" fontId="0" fillId="0" borderId="2" xfId="2" applyNumberFormat="1" applyFont="1" applyBorder="1"/>
    <xf numFmtId="165" fontId="0" fillId="0" borderId="1" xfId="2" applyNumberFormat="1" applyFont="1" applyBorder="1"/>
    <xf numFmtId="165" fontId="0" fillId="0" borderId="0" xfId="2" applyNumberFormat="1" applyFont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pane xSplit="20025" topLeftCell="K1"/>
      <selection sqref="A1:Q1"/>
      <selection pane="topRight" activeCell="K1" sqref="K1"/>
    </sheetView>
  </sheetViews>
  <sheetFormatPr defaultRowHeight="15" x14ac:dyDescent="0.25"/>
  <cols>
    <col min="1" max="1" width="27.7109375" customWidth="1"/>
    <col min="2" max="2" width="2.7109375" customWidth="1"/>
    <col min="3" max="5" width="9.7109375" customWidth="1"/>
    <col min="6" max="6" width="2.7109375" customWidth="1"/>
    <col min="7" max="9" width="9.7109375" customWidth="1"/>
    <col min="10" max="10" width="2.7109375" customWidth="1"/>
    <col min="11" max="13" width="9.7109375" customWidth="1"/>
    <col min="14" max="14" width="2.7109375" customWidth="1"/>
  </cols>
  <sheetData>
    <row r="1" spans="1:17" ht="18.75" x14ac:dyDescent="0.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x14ac:dyDescent="0.2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4" spans="1:17" x14ac:dyDescent="0.25">
      <c r="C4" s="17" t="s">
        <v>33</v>
      </c>
      <c r="D4" s="17"/>
      <c r="E4" s="17"/>
      <c r="F4" s="2"/>
      <c r="G4" s="17" t="s">
        <v>34</v>
      </c>
      <c r="H4" s="17"/>
      <c r="I4" s="17"/>
      <c r="J4" s="2"/>
      <c r="K4" s="17" t="s">
        <v>35</v>
      </c>
      <c r="L4" s="17"/>
      <c r="M4" s="17"/>
      <c r="O4" s="16" t="s">
        <v>36</v>
      </c>
      <c r="P4" s="17"/>
      <c r="Q4" s="17"/>
    </row>
    <row r="5" spans="1:17" x14ac:dyDescent="0.25">
      <c r="C5" s="9" t="s">
        <v>8</v>
      </c>
      <c r="D5" s="3" t="s">
        <v>9</v>
      </c>
      <c r="E5" s="3" t="s">
        <v>10</v>
      </c>
      <c r="G5" s="9" t="s">
        <v>8</v>
      </c>
      <c r="H5" s="3" t="s">
        <v>9</v>
      </c>
      <c r="I5" s="3" t="s">
        <v>10</v>
      </c>
      <c r="K5" s="10" t="s">
        <v>8</v>
      </c>
      <c r="L5" s="3" t="s">
        <v>9</v>
      </c>
      <c r="M5" s="3" t="s">
        <v>10</v>
      </c>
      <c r="O5" s="3" t="s">
        <v>8</v>
      </c>
      <c r="P5" s="3" t="s">
        <v>9</v>
      </c>
      <c r="Q5" s="3" t="s">
        <v>10</v>
      </c>
    </row>
    <row r="6" spans="1:17" x14ac:dyDescent="0.25">
      <c r="A6" s="3" t="s">
        <v>12</v>
      </c>
      <c r="C6" s="3"/>
      <c r="D6" s="3"/>
      <c r="E6" s="3"/>
      <c r="G6" s="3"/>
      <c r="H6" s="3"/>
      <c r="I6" s="3"/>
      <c r="K6" s="3"/>
      <c r="L6" s="3"/>
      <c r="M6" s="3"/>
      <c r="O6" s="3"/>
      <c r="P6" s="3"/>
      <c r="Q6" s="3"/>
    </row>
    <row r="7" spans="1:17" x14ac:dyDescent="0.25">
      <c r="A7" t="s">
        <v>0</v>
      </c>
      <c r="C7" s="11">
        <f>+D7*E7</f>
        <v>28.974</v>
      </c>
      <c r="D7">
        <v>66</v>
      </c>
      <c r="E7" s="5">
        <v>0.439</v>
      </c>
      <c r="G7" s="11">
        <f>+H7*I7</f>
        <v>45.025999999999996</v>
      </c>
      <c r="H7">
        <v>94</v>
      </c>
      <c r="I7" s="5">
        <v>0.47899999999999998</v>
      </c>
      <c r="K7" s="11">
        <f>+L7*M7</f>
        <v>35.025999999999996</v>
      </c>
      <c r="L7">
        <v>83</v>
      </c>
      <c r="M7" s="5">
        <v>0.42199999999999999</v>
      </c>
      <c r="O7" s="15">
        <f>+C7+G7+K7</f>
        <v>109.026</v>
      </c>
      <c r="P7" s="15">
        <f>+D7+H7+L7</f>
        <v>243</v>
      </c>
      <c r="Q7" s="5">
        <f>+O7/P7</f>
        <v>0.44866666666666666</v>
      </c>
    </row>
    <row r="8" spans="1:17" x14ac:dyDescent="0.25">
      <c r="A8" t="s">
        <v>1</v>
      </c>
      <c r="C8" s="11">
        <f t="shared" ref="C8:C15" si="0">+D8*E8</f>
        <v>23.994000000000003</v>
      </c>
      <c r="D8">
        <v>43</v>
      </c>
      <c r="E8" s="5">
        <v>0.55800000000000005</v>
      </c>
      <c r="G8" s="11">
        <f t="shared" ref="G8:G15" si="1">+H8*I8</f>
        <v>44.018999999999998</v>
      </c>
      <c r="H8">
        <v>73</v>
      </c>
      <c r="I8" s="5">
        <v>0.60299999999999998</v>
      </c>
      <c r="K8" s="11">
        <f t="shared" ref="K8:K15" si="2">+L8*M8</f>
        <v>35.04</v>
      </c>
      <c r="L8">
        <v>73</v>
      </c>
      <c r="M8" s="5">
        <v>0.48</v>
      </c>
      <c r="O8" s="15">
        <f t="shared" ref="O8:P15" si="3">+C8+G8+K8</f>
        <v>103.053</v>
      </c>
      <c r="P8" s="15">
        <f t="shared" si="3"/>
        <v>189</v>
      </c>
      <c r="Q8" s="5">
        <f t="shared" ref="Q8:Q15" si="4">+O8/P8</f>
        <v>0.54525396825396821</v>
      </c>
    </row>
    <row r="9" spans="1:17" x14ac:dyDescent="0.25">
      <c r="A9" t="s">
        <v>2</v>
      </c>
      <c r="C9" s="11">
        <f t="shared" si="0"/>
        <v>56.966000000000001</v>
      </c>
      <c r="D9">
        <v>91</v>
      </c>
      <c r="E9" s="5">
        <v>0.626</v>
      </c>
      <c r="G9" s="11">
        <f t="shared" si="1"/>
        <v>30</v>
      </c>
      <c r="H9">
        <v>80</v>
      </c>
      <c r="I9" s="5">
        <v>0.375</v>
      </c>
      <c r="K9" s="11">
        <f t="shared" si="2"/>
        <v>29.988</v>
      </c>
      <c r="L9">
        <v>68</v>
      </c>
      <c r="M9" s="5">
        <v>0.441</v>
      </c>
      <c r="O9" s="15">
        <f t="shared" si="3"/>
        <v>116.95400000000001</v>
      </c>
      <c r="P9" s="15">
        <f t="shared" si="3"/>
        <v>239</v>
      </c>
      <c r="Q9" s="5">
        <f t="shared" si="4"/>
        <v>0.48934728033472807</v>
      </c>
    </row>
    <row r="10" spans="1:17" x14ac:dyDescent="0.25">
      <c r="A10" t="s">
        <v>3</v>
      </c>
      <c r="C10" s="11">
        <f t="shared" si="0"/>
        <v>19</v>
      </c>
      <c r="D10">
        <v>40</v>
      </c>
      <c r="E10" s="5">
        <v>0.47499999999999998</v>
      </c>
      <c r="G10" s="11">
        <f t="shared" si="1"/>
        <v>18</v>
      </c>
      <c r="H10">
        <v>40</v>
      </c>
      <c r="I10" s="5">
        <v>0.45</v>
      </c>
      <c r="K10" s="11">
        <f t="shared" si="2"/>
        <v>17.995999999999999</v>
      </c>
      <c r="L10">
        <v>44</v>
      </c>
      <c r="M10" s="5">
        <v>0.40899999999999997</v>
      </c>
      <c r="O10" s="15">
        <f t="shared" si="3"/>
        <v>54.995999999999995</v>
      </c>
      <c r="P10" s="15">
        <f t="shared" si="3"/>
        <v>124</v>
      </c>
      <c r="Q10" s="5">
        <f t="shared" si="4"/>
        <v>0.44351612903225801</v>
      </c>
    </row>
    <row r="11" spans="1:17" x14ac:dyDescent="0.25">
      <c r="A11" t="s">
        <v>27</v>
      </c>
      <c r="C11" s="11">
        <f t="shared" si="0"/>
        <v>12.988</v>
      </c>
      <c r="D11">
        <v>34</v>
      </c>
      <c r="E11" s="5">
        <v>0.38200000000000001</v>
      </c>
      <c r="G11" s="11">
        <f t="shared" si="1"/>
        <v>27.999000000000002</v>
      </c>
      <c r="H11">
        <v>61</v>
      </c>
      <c r="I11" s="5">
        <v>0.45900000000000002</v>
      </c>
      <c r="K11" s="11">
        <f t="shared" si="2"/>
        <v>42.039000000000001</v>
      </c>
      <c r="L11">
        <v>81</v>
      </c>
      <c r="M11" s="5">
        <v>0.51900000000000002</v>
      </c>
      <c r="O11" s="15">
        <f t="shared" si="3"/>
        <v>83.02600000000001</v>
      </c>
      <c r="P11" s="15">
        <f t="shared" si="3"/>
        <v>176</v>
      </c>
      <c r="Q11" s="5">
        <f t="shared" si="4"/>
        <v>0.47173863636363644</v>
      </c>
    </row>
    <row r="12" spans="1:17" x14ac:dyDescent="0.25">
      <c r="A12" t="s">
        <v>4</v>
      </c>
      <c r="C12" s="11">
        <f t="shared" si="0"/>
        <v>53.018000000000001</v>
      </c>
      <c r="D12">
        <v>98</v>
      </c>
      <c r="E12" s="5">
        <v>0.54100000000000004</v>
      </c>
      <c r="G12" s="11">
        <f t="shared" si="1"/>
        <v>49.049000000000007</v>
      </c>
      <c r="H12">
        <v>91</v>
      </c>
      <c r="I12" s="5">
        <v>0.53900000000000003</v>
      </c>
      <c r="K12" s="11">
        <f t="shared" si="2"/>
        <v>46.978999999999999</v>
      </c>
      <c r="L12">
        <v>109</v>
      </c>
      <c r="M12" s="5">
        <v>0.43099999999999999</v>
      </c>
      <c r="O12" s="15">
        <f t="shared" si="3"/>
        <v>149.04599999999999</v>
      </c>
      <c r="P12" s="15">
        <f t="shared" si="3"/>
        <v>298</v>
      </c>
      <c r="Q12" s="5">
        <f t="shared" si="4"/>
        <v>0.50015436241610733</v>
      </c>
    </row>
    <row r="13" spans="1:17" x14ac:dyDescent="0.25">
      <c r="A13" t="s">
        <v>5</v>
      </c>
      <c r="C13" s="11">
        <f t="shared" si="0"/>
        <v>121.08799999999999</v>
      </c>
      <c r="D13">
        <v>256</v>
      </c>
      <c r="E13" s="5">
        <v>0.47299999999999998</v>
      </c>
      <c r="G13" s="11">
        <f t="shared" si="1"/>
        <v>143.1</v>
      </c>
      <c r="H13">
        <v>270</v>
      </c>
      <c r="I13" s="5">
        <v>0.53</v>
      </c>
      <c r="K13" s="11">
        <f t="shared" si="2"/>
        <v>100.104</v>
      </c>
      <c r="L13">
        <v>194</v>
      </c>
      <c r="M13" s="5">
        <v>0.51600000000000001</v>
      </c>
      <c r="O13" s="15">
        <f t="shared" si="3"/>
        <v>364.29199999999997</v>
      </c>
      <c r="P13" s="15">
        <f t="shared" si="3"/>
        <v>720</v>
      </c>
      <c r="Q13" s="5">
        <f t="shared" si="4"/>
        <v>0.50596111111111108</v>
      </c>
    </row>
    <row r="14" spans="1:17" x14ac:dyDescent="0.25">
      <c r="A14" t="s">
        <v>6</v>
      </c>
      <c r="C14" s="11">
        <f t="shared" si="0"/>
        <v>25.02</v>
      </c>
      <c r="D14">
        <v>60</v>
      </c>
      <c r="E14" s="5">
        <v>0.41699999999999998</v>
      </c>
      <c r="G14" s="11">
        <f t="shared" si="1"/>
        <v>12.004999999999999</v>
      </c>
      <c r="H14">
        <v>49</v>
      </c>
      <c r="I14" s="5">
        <v>0.245</v>
      </c>
      <c r="K14" s="11">
        <f t="shared" si="2"/>
        <v>18.012</v>
      </c>
      <c r="L14">
        <v>57</v>
      </c>
      <c r="M14" s="5">
        <v>0.316</v>
      </c>
      <c r="O14" s="15">
        <f t="shared" si="3"/>
        <v>55.036999999999999</v>
      </c>
      <c r="P14" s="15">
        <f t="shared" si="3"/>
        <v>166</v>
      </c>
      <c r="Q14" s="5">
        <f t="shared" si="4"/>
        <v>0.33154819277108433</v>
      </c>
    </row>
    <row r="15" spans="1:17" x14ac:dyDescent="0.25">
      <c r="A15" t="s">
        <v>7</v>
      </c>
      <c r="C15" s="12">
        <f t="shared" si="0"/>
        <v>156.00899999999999</v>
      </c>
      <c r="D15" s="6">
        <v>323</v>
      </c>
      <c r="E15" s="7">
        <v>0.48299999999999998</v>
      </c>
      <c r="G15" s="12">
        <f t="shared" si="1"/>
        <v>208.22399999999999</v>
      </c>
      <c r="H15" s="6">
        <v>432</v>
      </c>
      <c r="I15" s="7">
        <v>0.48199999999999998</v>
      </c>
      <c r="K15" s="12">
        <f t="shared" si="2"/>
        <v>226.00800000000001</v>
      </c>
      <c r="L15" s="6">
        <v>438</v>
      </c>
      <c r="M15" s="7">
        <v>0.51600000000000001</v>
      </c>
      <c r="O15" s="14">
        <f t="shared" si="3"/>
        <v>590.24099999999999</v>
      </c>
      <c r="P15" s="14">
        <f t="shared" si="3"/>
        <v>1193</v>
      </c>
      <c r="Q15" s="7">
        <f t="shared" si="4"/>
        <v>0.49475356244761104</v>
      </c>
    </row>
    <row r="17" spans="1:17" x14ac:dyDescent="0.25">
      <c r="A17" s="3" t="s">
        <v>11</v>
      </c>
      <c r="C17" s="14">
        <f>SUM(C7:C16)</f>
        <v>497.05700000000002</v>
      </c>
      <c r="D17" s="14">
        <f>SUM(D7:D16)</f>
        <v>1011</v>
      </c>
      <c r="E17" s="7">
        <f>+C17/D17</f>
        <v>0.491648862512364</v>
      </c>
      <c r="G17" s="14">
        <f>SUM(G7:G16)</f>
        <v>577.42200000000003</v>
      </c>
      <c r="H17" s="14">
        <f>SUM(H7:H16)</f>
        <v>1190</v>
      </c>
      <c r="I17" s="7">
        <f>+G17/H17</f>
        <v>0.48522857142857145</v>
      </c>
      <c r="K17" s="14">
        <f>SUM(K7:K16)</f>
        <v>551.19200000000001</v>
      </c>
      <c r="L17" s="14">
        <f>SUM(L7:L16)</f>
        <v>1147</v>
      </c>
      <c r="M17" s="7">
        <f>+K17/L17</f>
        <v>0.48055100261551875</v>
      </c>
      <c r="O17" s="14">
        <f>SUM(O7:O16)</f>
        <v>1625.671</v>
      </c>
      <c r="P17" s="14">
        <f>SUM(P7:P16)</f>
        <v>3348</v>
      </c>
      <c r="Q17" s="7">
        <f>+O17/P17</f>
        <v>0.48556481481481484</v>
      </c>
    </row>
    <row r="19" spans="1:17" x14ac:dyDescent="0.25">
      <c r="A19" s="3" t="s">
        <v>13</v>
      </c>
    </row>
    <row r="20" spans="1:17" x14ac:dyDescent="0.25">
      <c r="A20" t="s">
        <v>15</v>
      </c>
      <c r="C20" s="11">
        <f t="shared" ref="C20:C27" si="5">+D20*E20</f>
        <v>16.006</v>
      </c>
      <c r="D20">
        <v>53</v>
      </c>
      <c r="E20" s="5">
        <v>0.30199999999999999</v>
      </c>
      <c r="G20" s="11">
        <f t="shared" ref="G20:G27" si="6">+H20*I20</f>
        <v>22.968</v>
      </c>
      <c r="H20">
        <v>72</v>
      </c>
      <c r="I20" s="5">
        <v>0.31900000000000001</v>
      </c>
      <c r="K20" s="11">
        <f t="shared" ref="K20:K27" si="7">+L20*M20</f>
        <v>27.026999999999997</v>
      </c>
      <c r="L20">
        <v>91</v>
      </c>
      <c r="M20" s="5">
        <v>0.29699999999999999</v>
      </c>
      <c r="O20" s="15">
        <f t="shared" ref="O20:O27" si="8">+C20+G20+K20</f>
        <v>66.001000000000005</v>
      </c>
      <c r="P20" s="15">
        <f t="shared" ref="P20:P27" si="9">+D20+H20+L20</f>
        <v>216</v>
      </c>
      <c r="Q20" s="5">
        <f t="shared" ref="Q20:Q27" si="10">+O20/P20</f>
        <v>0.30556018518518518</v>
      </c>
    </row>
    <row r="21" spans="1:17" x14ac:dyDescent="0.25">
      <c r="A21" s="4" t="s">
        <v>16</v>
      </c>
      <c r="C21" s="11">
        <f t="shared" si="5"/>
        <v>88.938000000000002</v>
      </c>
      <c r="D21">
        <v>162</v>
      </c>
      <c r="E21" s="5">
        <v>0.54900000000000004</v>
      </c>
      <c r="G21" s="11">
        <f t="shared" si="6"/>
        <v>51.054000000000002</v>
      </c>
      <c r="H21">
        <v>127</v>
      </c>
      <c r="I21" s="5">
        <v>0.40200000000000002</v>
      </c>
      <c r="K21" s="11">
        <f t="shared" si="7"/>
        <v>33.024000000000001</v>
      </c>
      <c r="L21">
        <v>96</v>
      </c>
      <c r="M21" s="5">
        <v>0.34399999999999997</v>
      </c>
      <c r="O21" s="15">
        <f t="shared" si="8"/>
        <v>173.01600000000002</v>
      </c>
      <c r="P21" s="15">
        <f t="shared" si="9"/>
        <v>385</v>
      </c>
      <c r="Q21" s="5">
        <f t="shared" si="10"/>
        <v>0.44939220779220784</v>
      </c>
    </row>
    <row r="22" spans="1:17" x14ac:dyDescent="0.25">
      <c r="A22" s="4" t="s">
        <v>17</v>
      </c>
      <c r="C22" s="11">
        <f t="shared" si="5"/>
        <v>115.02000000000001</v>
      </c>
      <c r="D22">
        <v>213</v>
      </c>
      <c r="E22" s="5">
        <v>0.54</v>
      </c>
      <c r="G22" s="11">
        <f t="shared" si="6"/>
        <v>143.95599999999999</v>
      </c>
      <c r="H22">
        <v>292</v>
      </c>
      <c r="I22" s="5">
        <v>0.49299999999999999</v>
      </c>
      <c r="K22" s="11">
        <f t="shared" si="7"/>
        <v>127.92</v>
      </c>
      <c r="L22">
        <v>260</v>
      </c>
      <c r="M22" s="5">
        <v>0.49199999999999999</v>
      </c>
      <c r="O22" s="15">
        <f t="shared" si="8"/>
        <v>386.89600000000002</v>
      </c>
      <c r="P22" s="15">
        <f t="shared" si="9"/>
        <v>765</v>
      </c>
      <c r="Q22" s="5">
        <f t="shared" si="10"/>
        <v>0.50574640522875824</v>
      </c>
    </row>
    <row r="23" spans="1:17" x14ac:dyDescent="0.25">
      <c r="A23" s="4" t="s">
        <v>18</v>
      </c>
      <c r="C23" s="11">
        <f t="shared" si="5"/>
        <v>33.972000000000001</v>
      </c>
      <c r="D23">
        <v>76</v>
      </c>
      <c r="E23" s="5">
        <v>0.44700000000000001</v>
      </c>
      <c r="G23" s="11">
        <f t="shared" si="6"/>
        <v>53.018000000000001</v>
      </c>
      <c r="H23">
        <v>98</v>
      </c>
      <c r="I23" s="5">
        <v>0.54100000000000004</v>
      </c>
      <c r="K23" s="11">
        <f t="shared" si="7"/>
        <v>70.970999999999989</v>
      </c>
      <c r="L23">
        <v>123</v>
      </c>
      <c r="M23" s="5">
        <v>0.57699999999999996</v>
      </c>
      <c r="O23" s="15">
        <f t="shared" si="8"/>
        <v>157.96100000000001</v>
      </c>
      <c r="P23" s="15">
        <f t="shared" si="9"/>
        <v>297</v>
      </c>
      <c r="Q23" s="5">
        <f t="shared" si="10"/>
        <v>0.53185521885521891</v>
      </c>
    </row>
    <row r="24" spans="1:17" x14ac:dyDescent="0.25">
      <c r="A24" s="4" t="s">
        <v>19</v>
      </c>
      <c r="C24" s="11">
        <f t="shared" si="5"/>
        <v>21.021000000000001</v>
      </c>
      <c r="D24">
        <v>39</v>
      </c>
      <c r="E24" s="5">
        <v>0.53900000000000003</v>
      </c>
      <c r="G24" s="11">
        <f t="shared" si="6"/>
        <v>17.998999999999999</v>
      </c>
      <c r="H24">
        <v>41</v>
      </c>
      <c r="I24" s="5">
        <v>0.439</v>
      </c>
      <c r="K24" s="11">
        <f t="shared" si="7"/>
        <v>28.98</v>
      </c>
      <c r="L24">
        <v>69</v>
      </c>
      <c r="M24" s="5">
        <v>0.42</v>
      </c>
      <c r="O24" s="15">
        <f t="shared" si="8"/>
        <v>68</v>
      </c>
      <c r="P24" s="15">
        <f t="shared" si="9"/>
        <v>149</v>
      </c>
      <c r="Q24" s="5">
        <f t="shared" si="10"/>
        <v>0.4563758389261745</v>
      </c>
    </row>
    <row r="25" spans="1:17" x14ac:dyDescent="0.25">
      <c r="A25" s="4" t="s">
        <v>20</v>
      </c>
      <c r="C25" s="11">
        <f t="shared" si="5"/>
        <v>170.89800000000002</v>
      </c>
      <c r="D25">
        <v>313</v>
      </c>
      <c r="E25" s="5">
        <v>0.54600000000000004</v>
      </c>
      <c r="G25" s="11">
        <f t="shared" si="6"/>
        <v>131.928</v>
      </c>
      <c r="H25">
        <v>239</v>
      </c>
      <c r="I25" s="5">
        <v>0.55200000000000005</v>
      </c>
      <c r="K25" s="11">
        <f t="shared" si="7"/>
        <v>180.05</v>
      </c>
      <c r="L25">
        <v>325</v>
      </c>
      <c r="M25" s="5">
        <v>0.55400000000000005</v>
      </c>
      <c r="O25" s="15">
        <f t="shared" si="8"/>
        <v>482.87600000000003</v>
      </c>
      <c r="P25" s="15">
        <f t="shared" si="9"/>
        <v>877</v>
      </c>
      <c r="Q25" s="5">
        <f t="shared" si="10"/>
        <v>0.55059977194982901</v>
      </c>
    </row>
    <row r="26" spans="1:17" x14ac:dyDescent="0.25">
      <c r="A26" s="4" t="s">
        <v>21</v>
      </c>
      <c r="C26" s="11">
        <f t="shared" si="5"/>
        <v>122.04</v>
      </c>
      <c r="D26">
        <v>226</v>
      </c>
      <c r="E26" s="5">
        <v>0.54</v>
      </c>
      <c r="G26" s="11">
        <f t="shared" si="6"/>
        <v>99.004000000000005</v>
      </c>
      <c r="H26">
        <v>212</v>
      </c>
      <c r="I26" s="5">
        <v>0.46700000000000003</v>
      </c>
      <c r="K26" s="11">
        <f t="shared" si="7"/>
        <v>123.123</v>
      </c>
      <c r="L26">
        <v>273</v>
      </c>
      <c r="M26" s="5">
        <v>0.45100000000000001</v>
      </c>
      <c r="O26" s="15">
        <f t="shared" si="8"/>
        <v>344.16700000000003</v>
      </c>
      <c r="P26" s="15">
        <f t="shared" si="9"/>
        <v>711</v>
      </c>
      <c r="Q26" s="5">
        <f t="shared" si="10"/>
        <v>0.48406047819971876</v>
      </c>
    </row>
    <row r="27" spans="1:17" x14ac:dyDescent="0.25">
      <c r="A27" s="4" t="s">
        <v>22</v>
      </c>
      <c r="C27" s="12">
        <f t="shared" si="5"/>
        <v>70.003999999999991</v>
      </c>
      <c r="D27" s="6">
        <v>148</v>
      </c>
      <c r="E27" s="7">
        <v>0.47299999999999998</v>
      </c>
      <c r="G27" s="12">
        <f t="shared" si="6"/>
        <v>66.95</v>
      </c>
      <c r="H27" s="6">
        <v>130</v>
      </c>
      <c r="I27" s="7">
        <v>0.51500000000000001</v>
      </c>
      <c r="K27" s="12">
        <f t="shared" si="7"/>
        <v>81.965000000000003</v>
      </c>
      <c r="L27" s="6">
        <v>169</v>
      </c>
      <c r="M27" s="7">
        <v>0.48499999999999999</v>
      </c>
      <c r="O27" s="14">
        <f t="shared" si="8"/>
        <v>218.91900000000001</v>
      </c>
      <c r="P27" s="14">
        <f t="shared" si="9"/>
        <v>447</v>
      </c>
      <c r="Q27" s="7">
        <f t="shared" si="10"/>
        <v>0.48975167785234902</v>
      </c>
    </row>
    <row r="28" spans="1:17" x14ac:dyDescent="0.25">
      <c r="A28" s="4"/>
    </row>
    <row r="29" spans="1:17" x14ac:dyDescent="0.25">
      <c r="A29" s="4" t="s">
        <v>23</v>
      </c>
      <c r="C29" s="14">
        <f>SUM(C20:C28)</f>
        <v>637.899</v>
      </c>
      <c r="D29" s="14">
        <f>SUM(D20:D28)</f>
        <v>1230</v>
      </c>
      <c r="E29" s="7">
        <f>+C29/D29</f>
        <v>0.51861707317073169</v>
      </c>
      <c r="G29" s="14">
        <f>SUM(G20:G28)</f>
        <v>586.87700000000007</v>
      </c>
      <c r="H29" s="14">
        <f>SUM(H20:H28)</f>
        <v>1211</v>
      </c>
      <c r="I29" s="7">
        <f>+G29/H29</f>
        <v>0.48462180016515283</v>
      </c>
      <c r="K29" s="14">
        <f>SUM(K20:K28)</f>
        <v>673.06000000000006</v>
      </c>
      <c r="L29" s="14">
        <f>SUM(L20:L28)</f>
        <v>1406</v>
      </c>
      <c r="M29" s="7">
        <f>+K29/L29</f>
        <v>0.47870554765291612</v>
      </c>
      <c r="O29" s="14">
        <f>SUM(O20:O28)</f>
        <v>1897.836</v>
      </c>
      <c r="P29" s="14">
        <f>SUM(P20:P28)</f>
        <v>3847</v>
      </c>
      <c r="Q29" s="7">
        <f>+O29/P29</f>
        <v>0.49332882765791525</v>
      </c>
    </row>
    <row r="30" spans="1:17" x14ac:dyDescent="0.25">
      <c r="A30" s="4"/>
    </row>
    <row r="31" spans="1:17" x14ac:dyDescent="0.25">
      <c r="A31" s="3" t="s">
        <v>25</v>
      </c>
    </row>
    <row r="32" spans="1:17" x14ac:dyDescent="0.25">
      <c r="A32" s="4" t="s">
        <v>32</v>
      </c>
      <c r="C32" s="11">
        <f t="shared" ref="C32:C34" si="11">+D32*E32</f>
        <v>23.994000000000003</v>
      </c>
      <c r="D32">
        <v>43</v>
      </c>
      <c r="E32" s="5">
        <v>0.55800000000000005</v>
      </c>
      <c r="G32" s="11">
        <f t="shared" ref="G32:G34" si="12">+H32*I32</f>
        <v>12.986999999999998</v>
      </c>
      <c r="H32">
        <v>37</v>
      </c>
      <c r="I32" s="5">
        <v>0.35099999999999998</v>
      </c>
      <c r="K32" s="11">
        <f t="shared" ref="K32:K34" si="13">+L32*M32</f>
        <v>30.020000000000003</v>
      </c>
      <c r="L32">
        <v>76</v>
      </c>
      <c r="M32" s="5">
        <v>0.39500000000000002</v>
      </c>
      <c r="O32" s="15">
        <f t="shared" ref="O32:O34" si="14">+C32+G32+K32</f>
        <v>67.001000000000005</v>
      </c>
      <c r="P32" s="15">
        <f t="shared" ref="P32:P34" si="15">+D32+H32+L32</f>
        <v>156</v>
      </c>
      <c r="Q32" s="5">
        <f t="shared" ref="Q32:Q34" si="16">+O32/P32</f>
        <v>0.42949358974358975</v>
      </c>
    </row>
    <row r="33" spans="1:17" x14ac:dyDescent="0.25">
      <c r="A33" s="4" t="s">
        <v>24</v>
      </c>
      <c r="C33" s="11">
        <f t="shared" si="11"/>
        <v>345.24</v>
      </c>
      <c r="D33">
        <v>548</v>
      </c>
      <c r="E33" s="5">
        <v>0.63</v>
      </c>
      <c r="G33" s="11">
        <f t="shared" si="12"/>
        <v>436.322</v>
      </c>
      <c r="H33">
        <v>697</v>
      </c>
      <c r="I33" s="5">
        <v>0.626</v>
      </c>
      <c r="K33" s="11">
        <f t="shared" si="13"/>
        <v>466.75200000000001</v>
      </c>
      <c r="L33">
        <v>704</v>
      </c>
      <c r="M33" s="5">
        <v>0.66300000000000003</v>
      </c>
      <c r="O33" s="15">
        <f t="shared" si="14"/>
        <v>1248.3140000000001</v>
      </c>
      <c r="P33" s="15">
        <f t="shared" si="15"/>
        <v>1949</v>
      </c>
      <c r="Q33" s="5">
        <f t="shared" si="16"/>
        <v>0.64048948178553111</v>
      </c>
    </row>
    <row r="34" spans="1:17" x14ac:dyDescent="0.25">
      <c r="A34" s="4" t="s">
        <v>26</v>
      </c>
      <c r="C34" s="12">
        <f t="shared" si="11"/>
        <v>27.006</v>
      </c>
      <c r="D34" s="6">
        <v>42</v>
      </c>
      <c r="E34" s="7">
        <v>0.64300000000000002</v>
      </c>
      <c r="G34" s="12">
        <f t="shared" si="12"/>
        <v>20.009999999999998</v>
      </c>
      <c r="H34" s="6">
        <v>29</v>
      </c>
      <c r="I34" s="7">
        <v>0.69</v>
      </c>
      <c r="K34" s="12">
        <f t="shared" si="13"/>
        <v>27.99</v>
      </c>
      <c r="L34" s="6">
        <v>45</v>
      </c>
      <c r="M34" s="7">
        <v>0.622</v>
      </c>
      <c r="O34" s="14">
        <f t="shared" si="14"/>
        <v>75.006</v>
      </c>
      <c r="P34" s="14">
        <f t="shared" si="15"/>
        <v>116</v>
      </c>
      <c r="Q34" s="7">
        <f t="shared" si="16"/>
        <v>0.64660344827586202</v>
      </c>
    </row>
    <row r="36" spans="1:17" ht="15.75" thickBot="1" x14ac:dyDescent="0.3">
      <c r="A36" t="s">
        <v>28</v>
      </c>
      <c r="C36" s="13">
        <f>+C17+C29+C32+C33+C34</f>
        <v>1531.1960000000001</v>
      </c>
      <c r="D36" s="13">
        <f>+D17+D29+D32+D33+D34</f>
        <v>2874</v>
      </c>
      <c r="E36" s="8">
        <f>+C36/D36</f>
        <v>0.53277522616562289</v>
      </c>
      <c r="G36" s="13">
        <f t="shared" ref="G36:H36" si="17">+G17+G29+G32+G33+G34</f>
        <v>1633.6180000000002</v>
      </c>
      <c r="H36" s="13">
        <f t="shared" si="17"/>
        <v>3164</v>
      </c>
      <c r="I36" s="8">
        <f>+G36/H36</f>
        <v>0.5163141592920355</v>
      </c>
      <c r="K36" s="13">
        <f t="shared" ref="K36:L36" si="18">+K17+K29+K32+K33+K34</f>
        <v>1749.0139999999999</v>
      </c>
      <c r="L36" s="13">
        <f t="shared" si="18"/>
        <v>3378</v>
      </c>
      <c r="M36" s="8">
        <f>+K36/L36</f>
        <v>0.51776613380698633</v>
      </c>
      <c r="O36" s="13">
        <f t="shared" ref="O36:P36" si="19">+O17+O29+O32+O33+O34</f>
        <v>4913.8280000000004</v>
      </c>
      <c r="P36" s="13">
        <f t="shared" si="19"/>
        <v>9416</v>
      </c>
      <c r="Q36" s="8">
        <f>+O36/P36</f>
        <v>0.52185938827527623</v>
      </c>
    </row>
    <row r="37" spans="1:17" ht="15.75" thickTop="1" x14ac:dyDescent="0.25"/>
    <row r="38" spans="1:17" x14ac:dyDescent="0.25">
      <c r="A38" s="1" t="s">
        <v>14</v>
      </c>
    </row>
    <row r="39" spans="1:17" x14ac:dyDescent="0.25">
      <c r="A39" s="1" t="s">
        <v>29</v>
      </c>
    </row>
    <row r="40" spans="1:17" x14ac:dyDescent="0.25">
      <c r="A40" s="1" t="s">
        <v>31</v>
      </c>
    </row>
  </sheetData>
  <mergeCells count="6">
    <mergeCell ref="O4:Q4"/>
    <mergeCell ref="C4:E4"/>
    <mergeCell ref="G4:I4"/>
    <mergeCell ref="K4:M4"/>
    <mergeCell ref="A1:Q1"/>
    <mergeCell ref="A2:Q2"/>
  </mergeCells>
  <pageMargins left="0.2" right="0.2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Bethel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olsbru</dc:creator>
  <cp:lastModifiedBy>Brittany Boehm</cp:lastModifiedBy>
  <cp:lastPrinted>2010-10-07T20:58:03Z</cp:lastPrinted>
  <dcterms:created xsi:type="dcterms:W3CDTF">2010-10-07T20:25:03Z</dcterms:created>
  <dcterms:modified xsi:type="dcterms:W3CDTF">2018-03-06T20:05:26Z</dcterms:modified>
</cp:coreProperties>
</file>